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\Documents\HS Aalen\Master Applied Photonics\Fächer\Semester 1\Project\signifikanztest\"/>
    </mc:Choice>
  </mc:AlternateContent>
  <xr:revisionPtr revIDLastSave="0" documentId="13_ncr:1_{71B8FA01-7331-440B-A361-2E346F4B7DC1}" xr6:coauthVersionLast="47" xr6:coauthVersionMax="47" xr10:uidLastSave="{00000000-0000-0000-0000-000000000000}"/>
  <bookViews>
    <workbookView xWindow="-108" yWindow="-108" windowWidth="23256" windowHeight="12576" activeTab="4" xr2:uid="{7DFE4547-E26A-4E08-A095-17218E28520F}"/>
  </bookViews>
  <sheets>
    <sheet name=" t-Test C" sheetId="3" r:id="rId1"/>
    <sheet name=" t-Test C cutted" sheetId="4" r:id="rId2"/>
    <sheet name="t-Test B" sheetId="5" r:id="rId3"/>
    <sheet name="t-Test B (24h)" sheetId="6" r:id="rId4"/>
    <sheet name="t-Test B 4days cell growth" sheetId="7" r:id="rId5"/>
    <sheet name="t-Test A" sheetId="1" r:id="rId6"/>
  </sheets>
  <definedNames>
    <definedName name="_xlnm._FilterDatabase" localSheetId="0" hidden="1">' t-Test C'!$A$55:$C$78</definedName>
    <definedName name="_xlnm._FilterDatabase" localSheetId="1" hidden="1">' t-Test C cutted'!$A$55:$C$78</definedName>
    <definedName name="_xlnm._FilterDatabase" localSheetId="5" hidden="1">'t-Test A'!$A$81:$E$95</definedName>
    <definedName name="_xlnm._FilterDatabase" localSheetId="2" hidden="1">'t-Test B'!$A$55:$E$78</definedName>
    <definedName name="_xlnm._FilterDatabase" localSheetId="3" hidden="1">'t-Test B (24h)'!$A$55:$E$78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9" i="7" l="1"/>
  <c r="B169" i="7"/>
  <c r="F168" i="7"/>
  <c r="B168" i="7"/>
  <c r="F135" i="7"/>
  <c r="B135" i="7"/>
  <c r="F134" i="7"/>
  <c r="B134" i="7"/>
  <c r="F101" i="7"/>
  <c r="B101" i="7"/>
  <c r="F100" i="7"/>
  <c r="B100" i="7"/>
  <c r="F66" i="7"/>
  <c r="B66" i="7"/>
  <c r="F65" i="7"/>
  <c r="B65" i="7"/>
  <c r="F30" i="7" l="1"/>
  <c r="B30" i="7"/>
  <c r="F29" i="7"/>
  <c r="B29" i="7"/>
  <c r="B29" i="6" l="1"/>
  <c r="F29" i="6"/>
  <c r="B30" i="6"/>
  <c r="F30" i="6"/>
  <c r="H55" i="6"/>
  <c r="C56" i="6" s="1"/>
  <c r="C57" i="6"/>
  <c r="H57" i="6"/>
  <c r="D58" i="6" s="1"/>
  <c r="C58" i="6"/>
  <c r="H58" i="6"/>
  <c r="D64" i="6" s="1"/>
  <c r="C59" i="6"/>
  <c r="C60" i="6"/>
  <c r="C61" i="6"/>
  <c r="C62" i="6"/>
  <c r="C63" i="6"/>
  <c r="C64" i="6"/>
  <c r="E64" i="6" s="1"/>
  <c r="C65" i="6"/>
  <c r="C66" i="6"/>
  <c r="C67" i="6"/>
  <c r="C68" i="6"/>
  <c r="H81" i="6"/>
  <c r="C82" i="6" s="1"/>
  <c r="E82" i="6" s="1"/>
  <c r="D82" i="6"/>
  <c r="H83" i="6"/>
  <c r="D84" i="6" s="1"/>
  <c r="H84" i="6"/>
  <c r="C85" i="6"/>
  <c r="D86" i="6"/>
  <c r="C87" i="6"/>
  <c r="C89" i="6"/>
  <c r="D91" i="6"/>
  <c r="C92" i="6"/>
  <c r="E92" i="6" s="1"/>
  <c r="D92" i="6"/>
  <c r="C94" i="6"/>
  <c r="D94" i="6"/>
  <c r="E94" i="6"/>
  <c r="D95" i="6"/>
  <c r="B29" i="5"/>
  <c r="F29" i="5"/>
  <c r="B30" i="5"/>
  <c r="F30" i="5"/>
  <c r="H55" i="5"/>
  <c r="C56" i="5" s="1"/>
  <c r="C57" i="5"/>
  <c r="H57" i="5"/>
  <c r="D62" i="5" s="1"/>
  <c r="E62" i="5" s="1"/>
  <c r="C58" i="5"/>
  <c r="H58" i="5"/>
  <c r="C59" i="5"/>
  <c r="C60" i="5"/>
  <c r="C61" i="5"/>
  <c r="C62" i="5"/>
  <c r="C63" i="5"/>
  <c r="C64" i="5"/>
  <c r="C65" i="5"/>
  <c r="C66" i="5"/>
  <c r="C67" i="5"/>
  <c r="C68" i="5"/>
  <c r="H81" i="5"/>
  <c r="C82" i="5" s="1"/>
  <c r="C83" i="5"/>
  <c r="H83" i="5"/>
  <c r="D84" i="5" s="1"/>
  <c r="C84" i="5"/>
  <c r="E84" i="5" s="1"/>
  <c r="H84" i="5"/>
  <c r="C85" i="5"/>
  <c r="D86" i="5"/>
  <c r="C89" i="5"/>
  <c r="C90" i="5"/>
  <c r="D91" i="5"/>
  <c r="C94" i="5"/>
  <c r="D95" i="5"/>
  <c r="B29" i="4"/>
  <c r="F29" i="4"/>
  <c r="B30" i="4"/>
  <c r="F30" i="4"/>
  <c r="H55" i="4"/>
  <c r="C72" i="4" s="1"/>
  <c r="E72" i="4" s="1"/>
  <c r="D57" i="4"/>
  <c r="H57" i="4"/>
  <c r="D58" i="4" s="1"/>
  <c r="C58" i="4"/>
  <c r="H58" i="4"/>
  <c r="D59" i="4"/>
  <c r="D60" i="4"/>
  <c r="D62" i="4"/>
  <c r="C63" i="4"/>
  <c r="D64" i="4"/>
  <c r="D65" i="4"/>
  <c r="C67" i="4"/>
  <c r="E67" i="4" s="1"/>
  <c r="D67" i="4"/>
  <c r="C68" i="4"/>
  <c r="D69" i="4"/>
  <c r="C70" i="4"/>
  <c r="E70" i="4" s="1"/>
  <c r="D70" i="4"/>
  <c r="D72" i="4"/>
  <c r="C73" i="4"/>
  <c r="E73" i="4" s="1"/>
  <c r="D73" i="4"/>
  <c r="C75" i="4"/>
  <c r="D75" i="4"/>
  <c r="E75" i="4" s="1"/>
  <c r="C76" i="4"/>
  <c r="D77" i="4"/>
  <c r="C78" i="4"/>
  <c r="E78" i="4" s="1"/>
  <c r="D78" i="4"/>
  <c r="H81" i="4"/>
  <c r="C82" i="4" s="1"/>
  <c r="C83" i="4"/>
  <c r="H83" i="4"/>
  <c r="D85" i="4" s="1"/>
  <c r="E85" i="4" s="1"/>
  <c r="C84" i="4"/>
  <c r="H84" i="4"/>
  <c r="C85" i="4"/>
  <c r="C86" i="4"/>
  <c r="C88" i="4"/>
  <c r="D88" i="4"/>
  <c r="E88" i="4" s="1"/>
  <c r="C89" i="4"/>
  <c r="C90" i="4"/>
  <c r="D90" i="4"/>
  <c r="E90" i="4"/>
  <c r="C91" i="4"/>
  <c r="C93" i="4"/>
  <c r="D93" i="4"/>
  <c r="E93" i="4" s="1"/>
  <c r="C94" i="4"/>
  <c r="C95" i="4"/>
  <c r="C96" i="4"/>
  <c r="E96" i="4" s="1"/>
  <c r="D96" i="4"/>
  <c r="C98" i="4"/>
  <c r="D98" i="4"/>
  <c r="E98" i="4"/>
  <c r="C99" i="4"/>
  <c r="C101" i="4"/>
  <c r="D101" i="4"/>
  <c r="E101" i="4" s="1"/>
  <c r="C102" i="4"/>
  <c r="C103" i="4"/>
  <c r="C104" i="4"/>
  <c r="E104" i="4" s="1"/>
  <c r="D104" i="4"/>
  <c r="D102" i="3"/>
  <c r="C97" i="3"/>
  <c r="D94" i="3"/>
  <c r="D89" i="3"/>
  <c r="H84" i="3"/>
  <c r="D84" i="3"/>
  <c r="H83" i="3"/>
  <c r="D99" i="3" s="1"/>
  <c r="C82" i="3"/>
  <c r="H81" i="3"/>
  <c r="C102" i="3" s="1"/>
  <c r="E102" i="3" s="1"/>
  <c r="D77" i="3"/>
  <c r="C74" i="3"/>
  <c r="C72" i="3"/>
  <c r="D71" i="3"/>
  <c r="D69" i="3"/>
  <c r="C66" i="3"/>
  <c r="C64" i="3"/>
  <c r="C61" i="3"/>
  <c r="C59" i="3"/>
  <c r="H58" i="3"/>
  <c r="D60" i="3" s="1"/>
  <c r="H57" i="3"/>
  <c r="D76" i="3" s="1"/>
  <c r="C57" i="3"/>
  <c r="D56" i="3"/>
  <c r="H55" i="3"/>
  <c r="C71" i="3" s="1"/>
  <c r="E71" i="3" s="1"/>
  <c r="F30" i="3"/>
  <c r="B30" i="3"/>
  <c r="F29" i="3"/>
  <c r="B29" i="3"/>
  <c r="C85" i="1"/>
  <c r="E85" i="1" s="1"/>
  <c r="H84" i="1"/>
  <c r="D85" i="1" s="1"/>
  <c r="H83" i="1"/>
  <c r="D84" i="1" s="1"/>
  <c r="C83" i="1"/>
  <c r="D82" i="1"/>
  <c r="H81" i="1"/>
  <c r="C82" i="1" s="1"/>
  <c r="E82" i="1" s="1"/>
  <c r="D60" i="1"/>
  <c r="H58" i="1"/>
  <c r="D57" i="1" s="1"/>
  <c r="D58" i="1"/>
  <c r="H57" i="1"/>
  <c r="D56" i="1"/>
  <c r="H55" i="1"/>
  <c r="C56" i="1" s="1"/>
  <c r="E56" i="1" s="1"/>
  <c r="F30" i="1"/>
  <c r="B30" i="1"/>
  <c r="F29" i="1"/>
  <c r="B29" i="1"/>
  <c r="E60" i="6" l="1"/>
  <c r="E58" i="6"/>
  <c r="E87" i="6"/>
  <c r="E56" i="6"/>
  <c r="E66" i="6"/>
  <c r="C84" i="6"/>
  <c r="E84" i="6" s="1"/>
  <c r="C91" i="6"/>
  <c r="E91" i="6" s="1"/>
  <c r="C86" i="6"/>
  <c r="E86" i="6" s="1"/>
  <c r="D56" i="6"/>
  <c r="D93" i="6"/>
  <c r="D88" i="6"/>
  <c r="D68" i="6"/>
  <c r="E68" i="6" s="1"/>
  <c r="D63" i="6"/>
  <c r="E63" i="6" s="1"/>
  <c r="D66" i="6"/>
  <c r="D61" i="6"/>
  <c r="E61" i="6" s="1"/>
  <c r="C93" i="6"/>
  <c r="E93" i="6" s="1"/>
  <c r="D90" i="6"/>
  <c r="C88" i="6"/>
  <c r="D85" i="6"/>
  <c r="E85" i="6" s="1"/>
  <c r="D83" i="6"/>
  <c r="D65" i="6"/>
  <c r="E65" i="6" s="1"/>
  <c r="D60" i="6"/>
  <c r="C83" i="6"/>
  <c r="E83" i="6" s="1"/>
  <c r="C90" i="6"/>
  <c r="E90" i="6" s="1"/>
  <c r="C95" i="6"/>
  <c r="E95" i="6" s="1"/>
  <c r="D87" i="6"/>
  <c r="D67" i="6"/>
  <c r="E67" i="6" s="1"/>
  <c r="D62" i="6"/>
  <c r="E62" i="6" s="1"/>
  <c r="D59" i="6"/>
  <c r="E59" i="6" s="1"/>
  <c r="D57" i="6"/>
  <c r="E57" i="6" s="1"/>
  <c r="D89" i="6"/>
  <c r="E89" i="6" s="1"/>
  <c r="E85" i="5"/>
  <c r="E65" i="5"/>
  <c r="E56" i="5"/>
  <c r="D66" i="5"/>
  <c r="E66" i="5" s="1"/>
  <c r="D61" i="5"/>
  <c r="E61" i="5" s="1"/>
  <c r="C91" i="5"/>
  <c r="E91" i="5" s="1"/>
  <c r="C86" i="5"/>
  <c r="E86" i="5" s="1"/>
  <c r="D56" i="5"/>
  <c r="D93" i="5"/>
  <c r="D88" i="5"/>
  <c r="D68" i="5"/>
  <c r="E68" i="5" s="1"/>
  <c r="D63" i="5"/>
  <c r="E63" i="5" s="1"/>
  <c r="D58" i="5"/>
  <c r="E58" i="5" s="1"/>
  <c r="C93" i="5"/>
  <c r="E93" i="5" s="1"/>
  <c r="D90" i="5"/>
  <c r="E90" i="5" s="1"/>
  <c r="C88" i="5"/>
  <c r="E88" i="5" s="1"/>
  <c r="D85" i="5"/>
  <c r="D83" i="5"/>
  <c r="E83" i="5" s="1"/>
  <c r="D65" i="5"/>
  <c r="D60" i="5"/>
  <c r="E60" i="5" s="1"/>
  <c r="D87" i="5"/>
  <c r="C92" i="5"/>
  <c r="C87" i="5"/>
  <c r="E87" i="5" s="1"/>
  <c r="D82" i="5"/>
  <c r="E82" i="5" s="1"/>
  <c r="D64" i="5"/>
  <c r="E64" i="5" s="1"/>
  <c r="D59" i="5"/>
  <c r="E59" i="5" s="1"/>
  <c r="D57" i="5"/>
  <c r="E57" i="5" s="1"/>
  <c r="C95" i="5"/>
  <c r="E95" i="5" s="1"/>
  <c r="D92" i="5"/>
  <c r="D67" i="5"/>
  <c r="E67" i="5" s="1"/>
  <c r="D94" i="5"/>
  <c r="E94" i="5" s="1"/>
  <c r="D89" i="5"/>
  <c r="E89" i="5" s="1"/>
  <c r="E58" i="4"/>
  <c r="E76" i="4"/>
  <c r="D100" i="4"/>
  <c r="D92" i="4"/>
  <c r="D87" i="4"/>
  <c r="D61" i="4"/>
  <c r="C64" i="4"/>
  <c r="E64" i="4" s="1"/>
  <c r="C59" i="4"/>
  <c r="E59" i="4" s="1"/>
  <c r="C57" i="4"/>
  <c r="E57" i="4" s="1"/>
  <c r="C100" i="4"/>
  <c r="D97" i="4"/>
  <c r="C92" i="4"/>
  <c r="E92" i="4" s="1"/>
  <c r="C87" i="4"/>
  <c r="D82" i="4"/>
  <c r="E82" i="4" s="1"/>
  <c r="C77" i="4"/>
  <c r="E77" i="4" s="1"/>
  <c r="D74" i="4"/>
  <c r="C69" i="4"/>
  <c r="E69" i="4" s="1"/>
  <c r="D66" i="4"/>
  <c r="D102" i="4"/>
  <c r="E102" i="4" s="1"/>
  <c r="C97" i="4"/>
  <c r="E97" i="4" s="1"/>
  <c r="D94" i="4"/>
  <c r="E94" i="4" s="1"/>
  <c r="D89" i="4"/>
  <c r="E89" i="4" s="1"/>
  <c r="D84" i="4"/>
  <c r="E84" i="4" s="1"/>
  <c r="C74" i="4"/>
  <c r="E74" i="4" s="1"/>
  <c r="D71" i="4"/>
  <c r="C66" i="4"/>
  <c r="E66" i="4" s="1"/>
  <c r="C61" i="4"/>
  <c r="E61" i="4" s="1"/>
  <c r="D56" i="4"/>
  <c r="D83" i="4"/>
  <c r="E83" i="4" s="1"/>
  <c r="C62" i="4"/>
  <c r="E62" i="4" s="1"/>
  <c r="D99" i="4"/>
  <c r="E99" i="4" s="1"/>
  <c r="D91" i="4"/>
  <c r="E91" i="4" s="1"/>
  <c r="D86" i="4"/>
  <c r="E86" i="4" s="1"/>
  <c r="D76" i="4"/>
  <c r="C71" i="4"/>
  <c r="E71" i="4" s="1"/>
  <c r="D68" i="4"/>
  <c r="E68" i="4" s="1"/>
  <c r="D63" i="4"/>
  <c r="E63" i="4" s="1"/>
  <c r="C56" i="4"/>
  <c r="E56" i="4" s="1"/>
  <c r="C65" i="4"/>
  <c r="E65" i="4" s="1"/>
  <c r="C60" i="4"/>
  <c r="E60" i="4" s="1"/>
  <c r="D103" i="4"/>
  <c r="E103" i="4" s="1"/>
  <c r="D95" i="4"/>
  <c r="E95" i="4" s="1"/>
  <c r="E59" i="3"/>
  <c r="D61" i="3"/>
  <c r="E61" i="3" s="1"/>
  <c r="D66" i="3"/>
  <c r="E66" i="3" s="1"/>
  <c r="C69" i="3"/>
  <c r="E69" i="3" s="1"/>
  <c r="D74" i="3"/>
  <c r="E74" i="3" s="1"/>
  <c r="C77" i="3"/>
  <c r="E77" i="3" s="1"/>
  <c r="D82" i="3"/>
  <c r="E82" i="3" s="1"/>
  <c r="C87" i="3"/>
  <c r="E87" i="3" s="1"/>
  <c r="C92" i="3"/>
  <c r="D97" i="3"/>
  <c r="E97" i="3" s="1"/>
  <c r="C100" i="3"/>
  <c r="D87" i="3"/>
  <c r="D92" i="3"/>
  <c r="C95" i="3"/>
  <c r="E95" i="3" s="1"/>
  <c r="D100" i="3"/>
  <c r="C103" i="3"/>
  <c r="E103" i="3" s="1"/>
  <c r="D57" i="3"/>
  <c r="E57" i="3" s="1"/>
  <c r="D59" i="3"/>
  <c r="C62" i="3"/>
  <c r="D64" i="3"/>
  <c r="E64" i="3" s="1"/>
  <c r="C67" i="3"/>
  <c r="E67" i="3" s="1"/>
  <c r="D72" i="3"/>
  <c r="E72" i="3" s="1"/>
  <c r="C75" i="3"/>
  <c r="C83" i="3"/>
  <c r="E83" i="3" s="1"/>
  <c r="C85" i="3"/>
  <c r="C90" i="3"/>
  <c r="D95" i="3"/>
  <c r="C98" i="3"/>
  <c r="D103" i="3"/>
  <c r="D62" i="3"/>
  <c r="D67" i="3"/>
  <c r="C70" i="3"/>
  <c r="E70" i="3" s="1"/>
  <c r="D75" i="3"/>
  <c r="C78" i="3"/>
  <c r="D83" i="3"/>
  <c r="D85" i="3"/>
  <c r="C88" i="3"/>
  <c r="E88" i="3" s="1"/>
  <c r="D90" i="3"/>
  <c r="C93" i="3"/>
  <c r="D98" i="3"/>
  <c r="C101" i="3"/>
  <c r="C60" i="3"/>
  <c r="E60" i="3" s="1"/>
  <c r="C65" i="3"/>
  <c r="D70" i="3"/>
  <c r="C73" i="3"/>
  <c r="D78" i="3"/>
  <c r="D88" i="3"/>
  <c r="D93" i="3"/>
  <c r="C96" i="3"/>
  <c r="D101" i="3"/>
  <c r="C104" i="3"/>
  <c r="C58" i="3"/>
  <c r="C63" i="3"/>
  <c r="E63" i="3" s="1"/>
  <c r="D65" i="3"/>
  <c r="C68" i="3"/>
  <c r="D73" i="3"/>
  <c r="C76" i="3"/>
  <c r="E76" i="3" s="1"/>
  <c r="C86" i="3"/>
  <c r="C91" i="3"/>
  <c r="D96" i="3"/>
  <c r="C99" i="3"/>
  <c r="E99" i="3" s="1"/>
  <c r="D104" i="3"/>
  <c r="C56" i="3"/>
  <c r="E56" i="3" s="1"/>
  <c r="D58" i="3"/>
  <c r="D63" i="3"/>
  <c r="D68" i="3"/>
  <c r="C84" i="3"/>
  <c r="E84" i="3" s="1"/>
  <c r="D86" i="3"/>
  <c r="C89" i="3"/>
  <c r="E89" i="3" s="1"/>
  <c r="D91" i="3"/>
  <c r="C94" i="3"/>
  <c r="E94" i="3" s="1"/>
  <c r="C58" i="1"/>
  <c r="E58" i="1" s="1"/>
  <c r="C61" i="1"/>
  <c r="D83" i="1"/>
  <c r="E83" i="1" s="1"/>
  <c r="G89" i="1" s="1"/>
  <c r="D59" i="1"/>
  <c r="C84" i="1"/>
  <c r="E84" i="1" s="1"/>
  <c r="D61" i="1"/>
  <c r="C57" i="1"/>
  <c r="E57" i="1" s="1"/>
  <c r="C59" i="1"/>
  <c r="E59" i="1" s="1"/>
  <c r="C60" i="1"/>
  <c r="E60" i="1" s="1"/>
  <c r="G89" i="6" l="1"/>
  <c r="G63" i="6"/>
  <c r="E88" i="6"/>
  <c r="E92" i="5"/>
  <c r="G89" i="5" s="1"/>
  <c r="G63" i="5"/>
  <c r="G63" i="4"/>
  <c r="E87" i="4"/>
  <c r="G89" i="4" s="1"/>
  <c r="E100" i="4"/>
  <c r="G63" i="3"/>
  <c r="E68" i="3"/>
  <c r="E93" i="3"/>
  <c r="E75" i="3"/>
  <c r="E73" i="3"/>
  <c r="E58" i="3"/>
  <c r="E98" i="3"/>
  <c r="E91" i="3"/>
  <c r="E104" i="3"/>
  <c r="E65" i="3"/>
  <c r="E62" i="3"/>
  <c r="E100" i="3"/>
  <c r="E86" i="3"/>
  <c r="G89" i="3" s="1"/>
  <c r="E78" i="3"/>
  <c r="E90" i="3"/>
  <c r="E96" i="3"/>
  <c r="E101" i="3"/>
  <c r="E85" i="3"/>
  <c r="E92" i="3"/>
  <c r="G63" i="1"/>
  <c r="E61" i="1"/>
</calcChain>
</file>

<file path=xl/sharedStrings.xml><?xml version="1.0" encoding="utf-8"?>
<sst xmlns="http://schemas.openxmlformats.org/spreadsheetml/2006/main" count="709" uniqueCount="91">
  <si>
    <t>Measurement Period A (15.04-30.05.2021)</t>
  </si>
  <si>
    <t>Control group</t>
  </si>
  <si>
    <t>Experiment group</t>
  </si>
  <si>
    <t>alpha = 0,05</t>
  </si>
  <si>
    <t>0 hours</t>
  </si>
  <si>
    <t>MaxCounts at Value (excluding 0) [nm]</t>
  </si>
  <si>
    <t>2hours</t>
  </si>
  <si>
    <t>MaxCounts at Value [nm]</t>
  </si>
  <si>
    <t>attempt</t>
  </si>
  <si>
    <t>t-Test: Two-Sample Assuming Equal Variances</t>
  </si>
  <si>
    <t>t-Test: Two-Sample Assuming Unequal Variances</t>
  </si>
  <si>
    <t>Mean</t>
  </si>
  <si>
    <t>Variance</t>
  </si>
  <si>
    <t>Observations</t>
  </si>
  <si>
    <t>Pooled Variance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</si>
  <si>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</si>
  <si>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</si>
  <si>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</si>
  <si>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</si>
  <si>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</si>
  <si>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</si>
  <si>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Wir haben Wirkungsvermutung (Dox. Induziert höhere Zellabstände --&gt; Einseitiger Test(one-Trial))</t>
  </si>
  <si>
    <t>t Critical two-tail</t>
  </si>
  <si>
    <t xml:space="preserve">Dieser Test setzt ca gleiche Varianzen beider Gruppen sowie Normalverteilung voraus! </t>
  </si>
  <si>
    <t>t Stat&gt;0: 1. Mean &gt; 2.Mean; t Stat&lt;0: 1.Mean &lt;2.Mean</t>
  </si>
  <si>
    <t>t Stat muss größer tCritical sein um Effekt zu bestätigen</t>
  </si>
  <si>
    <t>wenn P&lt;&lt;alpha--&gt;Signifikater effekt, Nullhypothese wird verworfen</t>
  </si>
  <si>
    <t>wenn P&lt;&lt;alpha--&gt;Signifikater effekt</t>
  </si>
  <si>
    <t>Var</t>
  </si>
  <si>
    <t>Bin</t>
  </si>
  <si>
    <t>Frequency</t>
  </si>
  <si>
    <t>Classification</t>
  </si>
  <si>
    <t>&lt;=100</t>
  </si>
  <si>
    <t>101-105</t>
  </si>
  <si>
    <t>106-110</t>
  </si>
  <si>
    <t>111-115</t>
  </si>
  <si>
    <t>116-120</t>
  </si>
  <si>
    <t>121-125</t>
  </si>
  <si>
    <t>126-130</t>
  </si>
  <si>
    <t>More</t>
  </si>
  <si>
    <t>&gt;130</t>
  </si>
  <si>
    <t>Kolmogorov-Smirnov-Test</t>
  </si>
  <si>
    <t>(F4 drücken um mit autofüllfkt zu arbeiten)</t>
  </si>
  <si>
    <t>Rang</t>
  </si>
  <si>
    <t>Value (0h)</t>
  </si>
  <si>
    <t>(Rang-1)/n</t>
  </si>
  <si>
    <t>actual cumulated share</t>
  </si>
  <si>
    <t>Difference ABS</t>
  </si>
  <si>
    <t>number</t>
  </si>
  <si>
    <t>StDev</t>
  </si>
  <si>
    <t>Max. Diff = Test Statistic</t>
  </si>
  <si>
    <t>Critical Value</t>
  </si>
  <si>
    <t>alpha=0,05</t>
  </si>
  <si>
    <t>Nullhypothese: Normalverteilung liegt vor</t>
  </si>
  <si>
    <t>Trifft zu, wenn Max.Diff. &lt; Critical Value</t>
  </si>
  <si>
    <t>Value (2h)</t>
  </si>
  <si>
    <t>Measurement Period B (27.05-17.06.2021)</t>
  </si>
  <si>
    <t>0hours</t>
  </si>
  <si>
    <t>wenn P&lt;&lt;alpha--&gt;Signifikater Effekt, Nullhypothese wird verworfen</t>
  </si>
  <si>
    <t>&lt;=30</t>
  </si>
  <si>
    <t>31-40</t>
  </si>
  <si>
    <t>41-50</t>
  </si>
  <si>
    <t>51-60</t>
  </si>
  <si>
    <t>61-70</t>
  </si>
  <si>
    <t>71-80</t>
  </si>
  <si>
    <t>81-90</t>
  </si>
  <si>
    <t>&gt;90</t>
  </si>
  <si>
    <t>Measurement Period C (07.10-05.11.2021)</t>
  </si>
  <si>
    <t>mit V37</t>
  </si>
  <si>
    <t>ohneV37</t>
  </si>
  <si>
    <t>oV37 und Control/Experiment vertauscht</t>
  </si>
  <si>
    <t>T-Test erstellen:</t>
  </si>
  <si>
    <t>Data--&gt;Data Analysis--&gt;gewünschtes Auswählen</t>
  </si>
  <si>
    <t>limit</t>
  </si>
  <si>
    <t>&lt;=70</t>
  </si>
  <si>
    <t>71-90</t>
  </si>
  <si>
    <t>91-110</t>
  </si>
  <si>
    <t>111-130</t>
  </si>
  <si>
    <t>131-150</t>
  </si>
  <si>
    <t>151-170</t>
  </si>
  <si>
    <t>171-190</t>
  </si>
  <si>
    <t>&gt;190</t>
  </si>
  <si>
    <t>Measurement Period C (14.10-05.11.2021)</t>
  </si>
  <si>
    <t>24hours</t>
  </si>
  <si>
    <t>2 hours 4 days growth</t>
  </si>
  <si>
    <t>0 hours 4 days</t>
  </si>
  <si>
    <t>0 hours 3 days</t>
  </si>
  <si>
    <t>2 hours 4 days</t>
  </si>
  <si>
    <t>2 hours 3days cell growth</t>
  </si>
  <si>
    <t>24 hours 3 days</t>
  </si>
  <si>
    <t>alpha = 0,1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</si>
</sst>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"/>
    <numFmt numFmtId="165" formatCode="0.000000"/>
    <numFmt numFmtId="177" formatCode="0.00000000000000"/>
    <numFmt numFmtId="183" formatCode="0.000000000000000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color theme="2" tint="-0.249977111117893"/>
      <name val="Calibri"/>
      <family val="2"/>
      <scheme val="minor"/>
    </font>
    <font>
      <i/>
      <sz val="11"/>
      <color theme="2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auto="1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auto="1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auto="1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auto="1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auto="1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dashed">
        <color indexed="64"/>
      </bottom>
      <diagonal/>
    </border>
    <border>
      <left style="medium">
        <color indexed="64"/>
      </left>
      <right/>
      <top style="medium">
        <color auto="1"/>
      </top>
      <bottom style="dashed">
        <color indexed="64"/>
      </bottom>
      <diagonal/>
    </border>
    <border>
      <left/>
      <right style="medium">
        <color auto="1"/>
      </right>
      <top style="medium">
        <color auto="1"/>
      </top>
      <bottom style="dotted">
        <color indexed="64"/>
      </bottom>
      <diagonal/>
    </border>
    <border>
      <left/>
      <right/>
      <top style="medium">
        <color auto="1"/>
      </top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medium">
        <color auto="1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0" fontId="4" fillId="0" borderId="17" xfId="0" applyFont="1" applyBorder="1"/>
    <xf numFmtId="0" fontId="4" fillId="0" borderId="18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0" fillId="0" borderId="6" xfId="0" applyBorder="1"/>
    <xf numFmtId="0" fontId="0" fillId="0" borderId="19" xfId="0" applyBorder="1"/>
    <xf numFmtId="0" fontId="0" fillId="0" borderId="20" xfId="0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19" xfId="0" applyFill="1" applyBorder="1"/>
    <xf numFmtId="0" fontId="0" fillId="3" borderId="0" xfId="0" applyFill="1"/>
    <xf numFmtId="0" fontId="0" fillId="3" borderId="20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0" borderId="5" xfId="0" applyBorder="1"/>
    <xf numFmtId="0" fontId="0" fillId="4" borderId="0" xfId="0" applyFill="1" applyAlignment="1">
      <alignment wrapText="1"/>
    </xf>
    <xf numFmtId="0" fontId="1" fillId="0" borderId="1" xfId="0" applyFont="1" applyBorder="1"/>
    <xf numFmtId="0" fontId="0" fillId="0" borderId="3" xfId="0" applyBorder="1"/>
    <xf numFmtId="0" fontId="1" fillId="0" borderId="19" xfId="0" applyFont="1" applyBorder="1"/>
    <xf numFmtId="0" fontId="1" fillId="0" borderId="4" xfId="0" applyFont="1" applyBorder="1"/>
    <xf numFmtId="0" fontId="0" fillId="0" borderId="3" xfId="0" applyBorder="1" applyAlignment="1">
      <alignment horizontal="right"/>
    </xf>
    <xf numFmtId="0" fontId="0" fillId="0" borderId="18" xfId="0" applyBorder="1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4" fillId="0" borderId="20" xfId="0" applyFont="1" applyBorder="1"/>
    <xf numFmtId="0" fontId="4" fillId="0" borderId="0" xfId="0" applyFont="1"/>
    <xf numFmtId="0" fontId="4" fillId="0" borderId="19" xfId="0" applyFont="1" applyBorder="1"/>
    <xf numFmtId="0" fontId="3" fillId="0" borderId="20" xfId="0" applyFont="1" applyBorder="1" applyAlignment="1">
      <alignment horizontal="center"/>
    </xf>
    <xf numFmtId="0" fontId="0" fillId="0" borderId="28" xfId="0" applyBorder="1"/>
    <xf numFmtId="0" fontId="0" fillId="0" borderId="29" xfId="0" applyBorder="1"/>
    <xf numFmtId="0" fontId="0" fillId="0" borderId="19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7" xfId="0" applyBorder="1"/>
    <xf numFmtId="0" fontId="0" fillId="0" borderId="16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4" fillId="0" borderId="26" xfId="0" applyFont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17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4" xfId="0" applyBorder="1" applyAlignment="1">
      <alignment wrapText="1"/>
    </xf>
    <xf numFmtId="0" fontId="1" fillId="0" borderId="31" xfId="0" applyFont="1" applyBorder="1"/>
    <xf numFmtId="0" fontId="1" fillId="0" borderId="32" xfId="0" applyFont="1" applyBorder="1"/>
    <xf numFmtId="0" fontId="4" fillId="0" borderId="34" xfId="0" applyFont="1" applyBorder="1"/>
    <xf numFmtId="164" fontId="4" fillId="0" borderId="0" xfId="0" applyNumberFormat="1" applyFont="1"/>
    <xf numFmtId="165" fontId="0" fillId="0" borderId="0" xfId="0" applyNumberFormat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20" xfId="0" applyFill="1" applyBorder="1" applyAlignment="1">
      <alignment horizontal="center"/>
    </xf>
    <xf numFmtId="0" fontId="0" fillId="3" borderId="19" xfId="0" applyFill="1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3" borderId="20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0" fillId="3" borderId="5" xfId="0" applyFill="1" applyBorder="1" applyAlignment="1">
      <alignment horizontal="center" wrapText="1"/>
    </xf>
    <xf numFmtId="0" fontId="0" fillId="3" borderId="6" xfId="0" applyFill="1" applyBorder="1" applyAlignment="1">
      <alignment horizontal="center" wrapText="1"/>
    </xf>
    <xf numFmtId="0" fontId="0" fillId="0" borderId="19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2" fillId="2" borderId="0" xfId="0" applyFont="1" applyFill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0" fillId="3" borderId="1" xfId="0" applyFill="1" applyBorder="1" applyAlignment="1">
      <alignment horizontal="center" wrapText="1"/>
    </xf>
    <xf numFmtId="0" fontId="0" fillId="3" borderId="2" xfId="0" applyFill="1" applyBorder="1" applyAlignment="1">
      <alignment horizontal="center" wrapText="1"/>
    </xf>
    <xf numFmtId="0" fontId="0" fillId="3" borderId="3" xfId="0" applyFill="1" applyBorder="1" applyAlignment="1">
      <alignment horizontal="center" wrapText="1"/>
    </xf>
    <xf numFmtId="0" fontId="0" fillId="3" borderId="19" xfId="0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0" fillId="3" borderId="20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0" borderId="0" xfId="0" applyBorder="1"/>
    <xf numFmtId="0" fontId="3" fillId="0" borderId="0" xfId="0" applyFont="1" applyBorder="1" applyAlignment="1">
      <alignment horizontal="center"/>
    </xf>
    <xf numFmtId="165" fontId="0" fillId="0" borderId="0" xfId="0" applyNumberFormat="1" applyBorder="1"/>
    <xf numFmtId="0" fontId="4" fillId="0" borderId="0" xfId="0" applyFont="1" applyBorder="1"/>
    <xf numFmtId="164" fontId="4" fillId="0" borderId="0" xfId="0" applyNumberFormat="1" applyFont="1" applyBorder="1"/>
    <xf numFmtId="0" fontId="1" fillId="0" borderId="0" xfId="0" applyFont="1" applyBorder="1" applyAlignment="1">
      <alignment vertical="center"/>
    </xf>
    <xf numFmtId="0" fontId="0" fillId="0" borderId="0" xfId="0" applyFill="1" applyBorder="1" applyAlignment="1"/>
    <xf numFmtId="0" fontId="4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vertical="center" wrapText="1"/>
    </xf>
    <xf numFmtId="0" fontId="0" fillId="0" borderId="5" xfId="0" applyFill="1" applyBorder="1" applyAlignment="1"/>
    <xf numFmtId="0" fontId="3" fillId="0" borderId="8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0" fillId="0" borderId="19" xfId="0" applyFill="1" applyBorder="1" applyAlignment="1"/>
    <xf numFmtId="0" fontId="0" fillId="0" borderId="20" xfId="0" applyFill="1" applyBorder="1" applyAlignment="1"/>
    <xf numFmtId="0" fontId="6" fillId="0" borderId="19" xfId="0" applyFont="1" applyFill="1" applyBorder="1" applyAlignment="1"/>
    <xf numFmtId="0" fontId="6" fillId="0" borderId="0" xfId="0" applyFont="1" applyFill="1" applyBorder="1" applyAlignment="1"/>
    <xf numFmtId="0" fontId="6" fillId="0" borderId="20" xfId="0" applyFont="1" applyFill="1" applyBorder="1" applyAlignment="1"/>
    <xf numFmtId="0" fontId="6" fillId="0" borderId="4" xfId="0" applyFont="1" applyFill="1" applyBorder="1" applyAlignment="1"/>
    <xf numFmtId="0" fontId="6" fillId="0" borderId="5" xfId="0" applyFont="1" applyFill="1" applyBorder="1" applyAlignment="1"/>
    <xf numFmtId="0" fontId="6" fillId="0" borderId="6" xfId="0" applyFont="1" applyFill="1" applyBorder="1" applyAlignment="1"/>
    <xf numFmtId="0" fontId="0" fillId="2" borderId="19" xfId="0" applyFill="1" applyBorder="1" applyAlignment="1"/>
    <xf numFmtId="0" fontId="0" fillId="2" borderId="0" xfId="0" applyFill="1" applyBorder="1" applyAlignment="1"/>
    <xf numFmtId="0" fontId="0" fillId="2" borderId="20" xfId="0" applyFill="1" applyBorder="1" applyAlignment="1"/>
    <xf numFmtId="0" fontId="7" fillId="0" borderId="19" xfId="0" applyFont="1" applyFill="1" applyBorder="1" applyAlignment="1"/>
    <xf numFmtId="0" fontId="7" fillId="0" borderId="0" xfId="0" applyFont="1" applyFill="1" applyBorder="1" applyAlignment="1"/>
    <xf numFmtId="0" fontId="7" fillId="0" borderId="20" xfId="0" applyFont="1" applyFill="1" applyBorder="1" applyAlignment="1"/>
    <xf numFmtId="0" fontId="7" fillId="0" borderId="4" xfId="0" applyFont="1" applyFill="1" applyBorder="1" applyAlignment="1"/>
    <xf numFmtId="0" fontId="7" fillId="0" borderId="5" xfId="0" applyFont="1" applyFill="1" applyBorder="1" applyAlignment="1"/>
    <xf numFmtId="0" fontId="7" fillId="0" borderId="6" xfId="0" applyFont="1" applyFill="1" applyBorder="1" applyAlignment="1"/>
    <xf numFmtId="0" fontId="0" fillId="2" borderId="17" xfId="0" applyFill="1" applyBorder="1"/>
    <xf numFmtId="0" fontId="0" fillId="2" borderId="18" xfId="0" applyFill="1" applyBorder="1"/>
    <xf numFmtId="0" fontId="0" fillId="0" borderId="1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1" fontId="0" fillId="0" borderId="37" xfId="0" applyNumberFormat="1" applyBorder="1"/>
    <xf numFmtId="1" fontId="0" fillId="0" borderId="14" xfId="0" applyNumberFormat="1" applyBorder="1"/>
    <xf numFmtId="1" fontId="0" fillId="0" borderId="36" xfId="0" applyNumberFormat="1" applyBorder="1"/>
    <xf numFmtId="1" fontId="0" fillId="0" borderId="15" xfId="0" applyNumberFormat="1" applyBorder="1"/>
    <xf numFmtId="177" fontId="0" fillId="2" borderId="0" xfId="0" applyNumberFormat="1" applyFill="1" applyBorder="1" applyAlignment="1"/>
    <xf numFmtId="0" fontId="0" fillId="0" borderId="0" xfId="0" applyFill="1"/>
    <xf numFmtId="183" fontId="0" fillId="0" borderId="0" xfId="0" applyNumberFormat="1" applyFill="1" applyBorder="1" applyAlignment="1"/>
    <xf numFmtId="49" fontId="0" fillId="0" borderId="0" xfId="0" applyNumberFormat="1" applyFill="1"/>
  </cellXfs>
  <cellStyles count="1">
    <cellStyle name="Normal" xfId="0" builtinId="0"/>
  </cellStyles>
  <dxfs count="7"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Histogram Control Group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 t-Test C'!$G$36:$G$43</c:f>
              <c:strCache>
                <c:ptCount val="8"/>
                <c:pt idx="0">
                  <c:v>70</c:v>
                </c:pt>
                <c:pt idx="1">
                  <c:v>90</c:v>
                </c:pt>
                <c:pt idx="2">
                  <c:v>110</c:v>
                </c:pt>
                <c:pt idx="3">
                  <c:v>130</c:v>
                </c:pt>
                <c:pt idx="4">
                  <c:v>150</c:v>
                </c:pt>
                <c:pt idx="5">
                  <c:v>170</c:v>
                </c:pt>
                <c:pt idx="6">
                  <c:v>190</c:v>
                </c:pt>
                <c:pt idx="7">
                  <c:v>More</c:v>
                </c:pt>
              </c:strCache>
            </c:strRef>
          </c:cat>
          <c:val>
            <c:numRef>
              <c:f>' t-Test C'!$H$36:$H$43</c:f>
              <c:numCache>
                <c:formatCode>General</c:formatCode>
                <c:ptCount val="8"/>
                <c:pt idx="0">
                  <c:v>2</c:v>
                </c:pt>
                <c:pt idx="1">
                  <c:v>9</c:v>
                </c:pt>
                <c:pt idx="2">
                  <c:v>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22-4C0D-86AA-9365E9F87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5932008"/>
        <c:axId val="593368608"/>
      </c:barChart>
      <c:catAx>
        <c:axId val="295932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3368608"/>
        <c:crosses val="autoZero"/>
        <c:auto val="1"/>
        <c:lblAlgn val="ctr"/>
        <c:lblOffset val="100"/>
        <c:noMultiLvlLbl val="0"/>
      </c:catAx>
      <c:valAx>
        <c:axId val="59336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5932008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Histogram </a:t>
            </a:r>
            <a:r>
              <a:rPr lang="en-GB" sz="1800" b="1" i="0" u="none" strike="noStrike" baseline="0">
                <a:effectLst/>
              </a:rPr>
              <a:t>Experiment Group</a:t>
            </a:r>
            <a:endParaRPr lang="en-GB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't-Test A'!$Q$36:$Q$43</c:f>
              <c:strCache>
                <c:ptCount val="8"/>
                <c:pt idx="0">
                  <c:v>100</c:v>
                </c:pt>
                <c:pt idx="1">
                  <c:v>105</c:v>
                </c:pt>
                <c:pt idx="2">
                  <c:v>110</c:v>
                </c:pt>
                <c:pt idx="3">
                  <c:v>115</c:v>
                </c:pt>
                <c:pt idx="4">
                  <c:v>120</c:v>
                </c:pt>
                <c:pt idx="5">
                  <c:v>125</c:v>
                </c:pt>
                <c:pt idx="6">
                  <c:v>130</c:v>
                </c:pt>
                <c:pt idx="7">
                  <c:v>More</c:v>
                </c:pt>
              </c:strCache>
            </c:strRef>
          </c:cat>
          <c:val>
            <c:numRef>
              <c:f>'t-Test A'!$R$36:$R$43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62-4318-9D62-88A4526DD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5732936"/>
        <c:axId val="565733920"/>
      </c:barChart>
      <c:catAx>
        <c:axId val="565732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5733920"/>
        <c:crosses val="autoZero"/>
        <c:auto val="1"/>
        <c:lblAlgn val="ctr"/>
        <c:lblOffset val="100"/>
        <c:noMultiLvlLbl val="0"/>
      </c:catAx>
      <c:valAx>
        <c:axId val="565733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5732936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Histogram Experiment Group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 t-Test C'!$Q$36:$Q$43</c:f>
              <c:strCache>
                <c:ptCount val="8"/>
                <c:pt idx="0">
                  <c:v>70</c:v>
                </c:pt>
                <c:pt idx="1">
                  <c:v>90</c:v>
                </c:pt>
                <c:pt idx="2">
                  <c:v>110</c:v>
                </c:pt>
                <c:pt idx="3">
                  <c:v>130</c:v>
                </c:pt>
                <c:pt idx="4">
                  <c:v>150</c:v>
                </c:pt>
                <c:pt idx="5">
                  <c:v>170</c:v>
                </c:pt>
                <c:pt idx="6">
                  <c:v>190</c:v>
                </c:pt>
                <c:pt idx="7">
                  <c:v>More</c:v>
                </c:pt>
              </c:strCache>
            </c:strRef>
          </c:cat>
          <c:val>
            <c:numRef>
              <c:f>' t-Test C'!$R$36:$R$43</c:f>
              <c:numCache>
                <c:formatCode>General</c:formatCode>
                <c:ptCount val="8"/>
                <c:pt idx="0">
                  <c:v>1</c:v>
                </c:pt>
                <c:pt idx="1">
                  <c:v>4</c:v>
                </c:pt>
                <c:pt idx="2">
                  <c:v>4</c:v>
                </c:pt>
                <c:pt idx="3">
                  <c:v>1</c:v>
                </c:pt>
                <c:pt idx="4">
                  <c:v>4</c:v>
                </c:pt>
                <c:pt idx="5">
                  <c:v>4</c:v>
                </c:pt>
                <c:pt idx="6">
                  <c:v>2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BB-44E1-ADCB-7EA3DB204C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8188040"/>
        <c:axId val="558187056"/>
      </c:barChart>
      <c:catAx>
        <c:axId val="558188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8187056"/>
        <c:crosses val="autoZero"/>
        <c:auto val="1"/>
        <c:lblAlgn val="ctr"/>
        <c:lblOffset val="100"/>
        <c:noMultiLvlLbl val="0"/>
      </c:catAx>
      <c:valAx>
        <c:axId val="558187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8188040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Histogram Control Group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 t-Test C cutted'!$G$36:$G$43</c:f>
              <c:strCache>
                <c:ptCount val="8"/>
                <c:pt idx="0">
                  <c:v>70</c:v>
                </c:pt>
                <c:pt idx="1">
                  <c:v>90</c:v>
                </c:pt>
                <c:pt idx="2">
                  <c:v>110</c:v>
                </c:pt>
                <c:pt idx="3">
                  <c:v>130</c:v>
                </c:pt>
                <c:pt idx="4">
                  <c:v>150</c:v>
                </c:pt>
                <c:pt idx="5">
                  <c:v>170</c:v>
                </c:pt>
                <c:pt idx="6">
                  <c:v>190</c:v>
                </c:pt>
                <c:pt idx="7">
                  <c:v>More</c:v>
                </c:pt>
              </c:strCache>
            </c:strRef>
          </c:cat>
          <c:val>
            <c:numRef>
              <c:f>' t-Test C cutted'!$H$36:$H$43</c:f>
              <c:numCache>
                <c:formatCode>General</c:formatCode>
                <c:ptCount val="8"/>
                <c:pt idx="0">
                  <c:v>2</c:v>
                </c:pt>
                <c:pt idx="1">
                  <c:v>9</c:v>
                </c:pt>
                <c:pt idx="2">
                  <c:v>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78-491D-B282-15D7EE8E5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5932008"/>
        <c:axId val="593368608"/>
      </c:barChart>
      <c:catAx>
        <c:axId val="295932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3368608"/>
        <c:crosses val="autoZero"/>
        <c:auto val="1"/>
        <c:lblAlgn val="ctr"/>
        <c:lblOffset val="100"/>
        <c:noMultiLvlLbl val="0"/>
      </c:catAx>
      <c:valAx>
        <c:axId val="5933686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5932008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Histogram Experiment Group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 t-Test C cutted'!$Q$36:$Q$43</c:f>
              <c:strCache>
                <c:ptCount val="8"/>
                <c:pt idx="0">
                  <c:v>70</c:v>
                </c:pt>
                <c:pt idx="1">
                  <c:v>90</c:v>
                </c:pt>
                <c:pt idx="2">
                  <c:v>110</c:v>
                </c:pt>
                <c:pt idx="3">
                  <c:v>130</c:v>
                </c:pt>
                <c:pt idx="4">
                  <c:v>150</c:v>
                </c:pt>
                <c:pt idx="5">
                  <c:v>170</c:v>
                </c:pt>
                <c:pt idx="6">
                  <c:v>190</c:v>
                </c:pt>
                <c:pt idx="7">
                  <c:v>More</c:v>
                </c:pt>
              </c:strCache>
            </c:strRef>
          </c:cat>
          <c:val>
            <c:numRef>
              <c:f>' t-Test C cutted'!$R$36:$R$43</c:f>
              <c:numCache>
                <c:formatCode>General</c:formatCode>
                <c:ptCount val="8"/>
                <c:pt idx="0">
                  <c:v>1</c:v>
                </c:pt>
                <c:pt idx="1">
                  <c:v>4</c:v>
                </c:pt>
                <c:pt idx="2">
                  <c:v>4</c:v>
                </c:pt>
                <c:pt idx="3">
                  <c:v>1</c:v>
                </c:pt>
                <c:pt idx="4">
                  <c:v>4</c:v>
                </c:pt>
                <c:pt idx="5">
                  <c:v>4</c:v>
                </c:pt>
                <c:pt idx="6">
                  <c:v>2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59-4130-B5B0-D1F0EF0FDF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8188040"/>
        <c:axId val="558187056"/>
      </c:barChart>
      <c:catAx>
        <c:axId val="558188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8187056"/>
        <c:crosses val="autoZero"/>
        <c:auto val="1"/>
        <c:lblAlgn val="ctr"/>
        <c:lblOffset val="100"/>
        <c:noMultiLvlLbl val="0"/>
      </c:catAx>
      <c:valAx>
        <c:axId val="5581870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8188040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Histogram </a:t>
            </a:r>
            <a:r>
              <a:rPr lang="en-GB" sz="1800" b="1" i="0" u="none" strike="noStrike" baseline="0">
                <a:effectLst/>
              </a:rPr>
              <a:t>Control Group</a:t>
            </a:r>
            <a:endParaRPr lang="en-GB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't-Test B'!$G$36:$G$42</c:f>
              <c:strCache>
                <c:ptCount val="7"/>
                <c:pt idx="0">
                  <c:v>40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  <c:pt idx="5">
                  <c:v>90</c:v>
                </c:pt>
                <c:pt idx="6">
                  <c:v>More</c:v>
                </c:pt>
              </c:strCache>
            </c:strRef>
          </c:cat>
          <c:val>
            <c:numRef>
              <c:f>'t-Test B'!$H$36:$H$42</c:f>
              <c:numCache>
                <c:formatCode>General</c:formatCode>
                <c:ptCount val="7"/>
                <c:pt idx="0">
                  <c:v>2</c:v>
                </c:pt>
                <c:pt idx="1">
                  <c:v>5</c:v>
                </c:pt>
                <c:pt idx="2">
                  <c:v>2</c:v>
                </c:pt>
                <c:pt idx="3">
                  <c:v>3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AB-47A8-8E3D-B79AB78E4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5746712"/>
        <c:axId val="565748352"/>
      </c:barChart>
      <c:catAx>
        <c:axId val="565746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5748352"/>
        <c:crosses val="autoZero"/>
        <c:auto val="1"/>
        <c:lblAlgn val="ctr"/>
        <c:lblOffset val="100"/>
        <c:noMultiLvlLbl val="0"/>
      </c:catAx>
      <c:valAx>
        <c:axId val="56574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5746712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Histogram </a:t>
            </a:r>
            <a:r>
              <a:rPr lang="en-GB" sz="1800" b="1" i="0" u="none" strike="noStrike" baseline="0">
                <a:effectLst/>
              </a:rPr>
              <a:t>Experiment Group</a:t>
            </a:r>
            <a:endParaRPr lang="en-GB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't-Test B'!$Q$36:$Q$42</c:f>
              <c:strCache>
                <c:ptCount val="7"/>
                <c:pt idx="0">
                  <c:v>40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  <c:pt idx="5">
                  <c:v>90</c:v>
                </c:pt>
                <c:pt idx="6">
                  <c:v>More</c:v>
                </c:pt>
              </c:strCache>
            </c:strRef>
          </c:cat>
          <c:val>
            <c:numRef>
              <c:f>'t-Test B'!$R$36:$R$42</c:f>
              <c:numCache>
                <c:formatCode>General</c:formatCode>
                <c:ptCount val="7"/>
                <c:pt idx="0">
                  <c:v>3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4F-4560-8605-717B99D4A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5767704"/>
        <c:axId val="565765736"/>
      </c:barChart>
      <c:catAx>
        <c:axId val="565767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5765736"/>
        <c:crosses val="autoZero"/>
        <c:auto val="1"/>
        <c:lblAlgn val="ctr"/>
        <c:lblOffset val="100"/>
        <c:noMultiLvlLbl val="0"/>
      </c:catAx>
      <c:valAx>
        <c:axId val="565765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5767704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Histogram </a:t>
            </a:r>
            <a:r>
              <a:rPr lang="en-GB" sz="1800" b="1" i="0" u="none" strike="noStrike" baseline="0">
                <a:effectLst/>
              </a:rPr>
              <a:t>Control Group</a:t>
            </a:r>
            <a:endParaRPr lang="en-GB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't-Test B (24h)'!$G$36:$G$42</c:f>
              <c:strCache>
                <c:ptCount val="7"/>
                <c:pt idx="0">
                  <c:v>40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  <c:pt idx="5">
                  <c:v>90</c:v>
                </c:pt>
                <c:pt idx="6">
                  <c:v>More</c:v>
                </c:pt>
              </c:strCache>
            </c:strRef>
          </c:cat>
          <c:val>
            <c:numRef>
              <c:f>'t-Test B (24h)'!$H$36:$H$42</c:f>
              <c:numCache>
                <c:formatCode>General</c:formatCode>
                <c:ptCount val="7"/>
                <c:pt idx="0">
                  <c:v>2</c:v>
                </c:pt>
                <c:pt idx="1">
                  <c:v>5</c:v>
                </c:pt>
                <c:pt idx="2">
                  <c:v>2</c:v>
                </c:pt>
                <c:pt idx="3">
                  <c:v>3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6-4F9A-8C32-367BD3300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5746712"/>
        <c:axId val="565748352"/>
      </c:barChart>
      <c:catAx>
        <c:axId val="565746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5748352"/>
        <c:crosses val="autoZero"/>
        <c:auto val="1"/>
        <c:lblAlgn val="ctr"/>
        <c:lblOffset val="100"/>
        <c:noMultiLvlLbl val="0"/>
      </c:catAx>
      <c:valAx>
        <c:axId val="5657483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5746712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Histogram </a:t>
            </a:r>
            <a:r>
              <a:rPr lang="en-GB" sz="1800" b="1" i="0" u="none" strike="noStrike" baseline="0">
                <a:effectLst/>
              </a:rPr>
              <a:t>Experiment Group</a:t>
            </a:r>
            <a:endParaRPr lang="en-GB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't-Test B (24h)'!$Q$36:$Q$42</c:f>
              <c:strCache>
                <c:ptCount val="7"/>
                <c:pt idx="0">
                  <c:v>40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  <c:pt idx="5">
                  <c:v>90</c:v>
                </c:pt>
                <c:pt idx="6">
                  <c:v>More</c:v>
                </c:pt>
              </c:strCache>
            </c:strRef>
          </c:cat>
          <c:val>
            <c:numRef>
              <c:f>'t-Test B (24h)'!$R$36:$R$42</c:f>
              <c:numCache>
                <c:formatCode>General</c:formatCode>
                <c:ptCount val="7"/>
                <c:pt idx="0">
                  <c:v>3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4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B0-4346-BBD1-85127BED7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5767704"/>
        <c:axId val="565765736"/>
      </c:barChart>
      <c:catAx>
        <c:axId val="565767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5765736"/>
        <c:crosses val="autoZero"/>
        <c:auto val="1"/>
        <c:lblAlgn val="ctr"/>
        <c:lblOffset val="100"/>
        <c:noMultiLvlLbl val="0"/>
      </c:catAx>
      <c:valAx>
        <c:axId val="5657657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5767704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Histogram </a:t>
            </a:r>
            <a:r>
              <a:rPr lang="en-GB" sz="1800" b="1" i="0" u="none" strike="noStrike" baseline="0">
                <a:effectLst/>
              </a:rPr>
              <a:t>Control Group</a:t>
            </a:r>
            <a:endParaRPr lang="en-GB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't-Test A'!$G$36:$G$43</c:f>
              <c:strCache>
                <c:ptCount val="8"/>
                <c:pt idx="0">
                  <c:v>100</c:v>
                </c:pt>
                <c:pt idx="1">
                  <c:v>105</c:v>
                </c:pt>
                <c:pt idx="2">
                  <c:v>110</c:v>
                </c:pt>
                <c:pt idx="3">
                  <c:v>115</c:v>
                </c:pt>
                <c:pt idx="4">
                  <c:v>120</c:v>
                </c:pt>
                <c:pt idx="5">
                  <c:v>125</c:v>
                </c:pt>
                <c:pt idx="6">
                  <c:v>130</c:v>
                </c:pt>
                <c:pt idx="7">
                  <c:v>More</c:v>
                </c:pt>
              </c:strCache>
            </c:strRef>
          </c:cat>
          <c:val>
            <c:numRef>
              <c:f>'t-Test A'!$H$36:$H$43</c:f>
              <c:numCache>
                <c:formatCode>General</c:formatCode>
                <c:ptCount val="8"/>
                <c:pt idx="0">
                  <c:v>3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91-41A3-B631-0EFCCCFA1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5725064"/>
        <c:axId val="565726704"/>
      </c:barChart>
      <c:catAx>
        <c:axId val="565725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5726704"/>
        <c:crosses val="autoZero"/>
        <c:auto val="1"/>
        <c:lblAlgn val="ctr"/>
        <c:lblOffset val="100"/>
        <c:noMultiLvlLbl val="0"/>
      </c:catAx>
      <c:valAx>
        <c:axId val="565726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5725064"/>
        <c:crosses val="autoZero"/>
        <c:crossBetween val="between"/>
      </c:val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28576</xdr:colOff>
      <xdr:row>33</xdr:row>
      <xdr:rowOff>180974</xdr:rowOff>
    </xdr:from>
    <xdr:to>
      <xdr:col>12</xdr:col>
      <xdr:colOff>504825</xdr:colOff>
      <xdr:row>48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CBE0D7-FB3C-470D-93A2-2CE60367C9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19049</xdr:colOff>
      <xdr:row>33</xdr:row>
      <xdr:rowOff>190500</xdr:rowOff>
    </xdr:from>
    <xdr:to>
      <xdr:col>23</xdr:col>
      <xdr:colOff>304800</xdr:colOff>
      <xdr:row>48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DD712B2-A622-46D7-ADE2-0A9E51ECB3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9</xdr:col>
      <xdr:colOff>190500</xdr:colOff>
      <xdr:row>60</xdr:row>
      <xdr:rowOff>180975</xdr:rowOff>
    </xdr:from>
    <xdr:to>
      <xdr:col>16</xdr:col>
      <xdr:colOff>323096</xdr:colOff>
      <xdr:row>96</xdr:row>
      <xdr:rowOff>65769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C88BDFC-EC0C-4B79-BBA6-7BA7442575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458200" y="12544425"/>
          <a:ext cx="6028571" cy="72476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28576</xdr:colOff>
      <xdr:row>33</xdr:row>
      <xdr:rowOff>180974</xdr:rowOff>
    </xdr:from>
    <xdr:to>
      <xdr:col>12</xdr:col>
      <xdr:colOff>504825</xdr:colOff>
      <xdr:row>48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D07403-AAB4-4AE8-A097-911F6B3790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19049</xdr:colOff>
      <xdr:row>33</xdr:row>
      <xdr:rowOff>190500</xdr:rowOff>
    </xdr:from>
    <xdr:to>
      <xdr:col>23</xdr:col>
      <xdr:colOff>304800</xdr:colOff>
      <xdr:row>48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F4A14C5-FF50-47E3-BFBF-431F28DB32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9</xdr:col>
      <xdr:colOff>190500</xdr:colOff>
      <xdr:row>60</xdr:row>
      <xdr:rowOff>180975</xdr:rowOff>
    </xdr:from>
    <xdr:ext cx="6028571" cy="7247619"/>
    <xdr:pic>
      <xdr:nvPicPr>
        <xdr:cNvPr id="4" name="Picture 3">
          <a:extLst>
            <a:ext uri="{FF2B5EF4-FFF2-40B4-BE49-F238E27FC236}">
              <a16:creationId xmlns:a16="http://schemas.microsoft.com/office/drawing/2014/main" id="{12BC9D8E-C30D-4EBE-90E2-B5DCF8B23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76900" y="11610975"/>
          <a:ext cx="6028571" cy="7247619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33</xdr:row>
      <xdr:rowOff>190499</xdr:rowOff>
    </xdr:from>
    <xdr:to>
      <xdr:col>13</xdr:col>
      <xdr:colOff>361950</xdr:colOff>
      <xdr:row>46</xdr:row>
      <xdr:rowOff>171449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DA694E-720D-4E3C-AE33-91C9B26C82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28574</xdr:colOff>
      <xdr:row>33</xdr:row>
      <xdr:rowOff>190500</xdr:rowOff>
    </xdr:from>
    <xdr:to>
      <xdr:col>24</xdr:col>
      <xdr:colOff>609599</xdr:colOff>
      <xdr:row>46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A598C13-13E5-4218-9E58-7A10855FD7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9</xdr:col>
      <xdr:colOff>114300</xdr:colOff>
      <xdr:row>65</xdr:row>
      <xdr:rowOff>0</xdr:rowOff>
    </xdr:from>
    <xdr:ext cx="6104761" cy="5136995"/>
    <xdr:pic>
      <xdr:nvPicPr>
        <xdr:cNvPr id="4" name="Picture 3">
          <a:extLst>
            <a:ext uri="{FF2B5EF4-FFF2-40B4-BE49-F238E27FC236}">
              <a16:creationId xmlns:a16="http://schemas.microsoft.com/office/drawing/2014/main" id="{7F3CA38B-95BD-4A74-9EB2-F8532D3550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00700" y="12382500"/>
          <a:ext cx="6104761" cy="513699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33</xdr:row>
      <xdr:rowOff>190499</xdr:rowOff>
    </xdr:from>
    <xdr:to>
      <xdr:col>13</xdr:col>
      <xdr:colOff>361950</xdr:colOff>
      <xdr:row>46</xdr:row>
      <xdr:rowOff>171449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2EB0E2-B275-40D2-B686-D7D52A89D8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28574</xdr:colOff>
      <xdr:row>33</xdr:row>
      <xdr:rowOff>190500</xdr:rowOff>
    </xdr:from>
    <xdr:to>
      <xdr:col>24</xdr:col>
      <xdr:colOff>609599</xdr:colOff>
      <xdr:row>46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38E70A8-A638-4AD8-8C99-35DB4351D4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9</xdr:col>
      <xdr:colOff>114300</xdr:colOff>
      <xdr:row>65</xdr:row>
      <xdr:rowOff>0</xdr:rowOff>
    </xdr:from>
    <xdr:ext cx="6129609" cy="5143685"/>
    <xdr:pic>
      <xdr:nvPicPr>
        <xdr:cNvPr id="4" name="Picture 3">
          <a:extLst>
            <a:ext uri="{FF2B5EF4-FFF2-40B4-BE49-F238E27FC236}">
              <a16:creationId xmlns:a16="http://schemas.microsoft.com/office/drawing/2014/main" id="{B593BD0F-D912-4E50-968C-5D63258C46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00700" y="12382500"/>
          <a:ext cx="6129609" cy="5143685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34</xdr:row>
      <xdr:rowOff>0</xdr:rowOff>
    </xdr:from>
    <xdr:to>
      <xdr:col>12</xdr:col>
      <xdr:colOff>0</xdr:colOff>
      <xdr:row>48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6667F6-080A-4CB4-B0D9-CE8151D4A1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28574</xdr:colOff>
      <xdr:row>34</xdr:row>
      <xdr:rowOff>0</xdr:rowOff>
    </xdr:from>
    <xdr:to>
      <xdr:col>24</xdr:col>
      <xdr:colOff>38099</xdr:colOff>
      <xdr:row>48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50DB004-B6E0-45CF-A035-B49D12AC6C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9</xdr:col>
      <xdr:colOff>295275</xdr:colOff>
      <xdr:row>67</xdr:row>
      <xdr:rowOff>28575</xdr:rowOff>
    </xdr:from>
    <xdr:to>
      <xdr:col>16</xdr:col>
      <xdr:colOff>437401</xdr:colOff>
      <xdr:row>85</xdr:row>
      <xdr:rowOff>142380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65694F6-4427-4595-8FAD-F140B3B055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562975" y="13754100"/>
          <a:ext cx="5990476" cy="39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EE346-4180-4C13-B42C-CA6ABD3D4673}">
  <dimension ref="A1:Z104"/>
  <sheetViews>
    <sheetView topLeftCell="F1" zoomScale="74" zoomScaleNormal="74" workbookViewId="0">
      <selection activeCell="D36" sqref="D36"/>
    </sheetView>
  </sheetViews>
  <sheetFormatPr defaultRowHeight="14.4" x14ac:dyDescent="0.3"/>
  <cols>
    <col min="2" max="2" width="19.88671875" customWidth="1"/>
    <col min="3" max="3" width="11.5546875" customWidth="1"/>
    <col min="6" max="6" width="17.88671875" customWidth="1"/>
    <col min="9" max="9" width="29" bestFit="1" customWidth="1"/>
    <col min="11" max="11" width="11.6640625" customWidth="1"/>
    <col min="14" max="14" width="29" bestFit="1" customWidth="1"/>
    <col min="16" max="16" width="11.109375" customWidth="1"/>
    <col min="18" max="18" width="29" bestFit="1" customWidth="1"/>
    <col min="22" max="22" width="29" bestFit="1" customWidth="1"/>
  </cols>
  <sheetData>
    <row r="1" spans="1:26" ht="25.8" x14ac:dyDescent="0.5">
      <c r="A1" s="104" t="s">
        <v>67</v>
      </c>
      <c r="B1" s="104"/>
      <c r="C1" s="104"/>
      <c r="D1" s="104"/>
      <c r="E1" s="104"/>
      <c r="F1" s="104"/>
    </row>
    <row r="2" spans="1:26" x14ac:dyDescent="0.3">
      <c r="A2" s="1" t="s">
        <v>1</v>
      </c>
      <c r="E2" s="1" t="s">
        <v>2</v>
      </c>
    </row>
    <row r="3" spans="1:26" ht="29.4" thickBot="1" x14ac:dyDescent="0.35">
      <c r="A3" t="s">
        <v>4</v>
      </c>
      <c r="B3" s="2" t="s">
        <v>5</v>
      </c>
      <c r="E3" t="s">
        <v>6</v>
      </c>
      <c r="F3" s="2" t="s">
        <v>7</v>
      </c>
      <c r="N3" t="s">
        <v>68</v>
      </c>
      <c r="R3" t="s">
        <v>69</v>
      </c>
      <c r="V3" t="s">
        <v>70</v>
      </c>
    </row>
    <row r="4" spans="1:26" x14ac:dyDescent="0.3">
      <c r="A4" t="s">
        <v>8</v>
      </c>
      <c r="B4" t="s">
        <v>4</v>
      </c>
      <c r="C4" s="2"/>
      <c r="E4" t="s">
        <v>8</v>
      </c>
      <c r="F4" t="s">
        <v>6</v>
      </c>
      <c r="I4" s="105" t="s">
        <v>9</v>
      </c>
      <c r="J4" s="106"/>
      <c r="K4" s="107"/>
      <c r="N4" s="105" t="s">
        <v>10</v>
      </c>
      <c r="O4" s="106"/>
      <c r="P4" s="107"/>
      <c r="R4" s="105" t="s">
        <v>10</v>
      </c>
      <c r="S4" s="106"/>
      <c r="T4" s="107"/>
      <c r="V4" s="105" t="s">
        <v>10</v>
      </c>
      <c r="W4" s="106"/>
      <c r="X4" s="107"/>
    </row>
    <row r="5" spans="1:26" ht="15" thickBot="1" x14ac:dyDescent="0.35">
      <c r="A5">
        <v>1</v>
      </c>
      <c r="B5">
        <v>102</v>
      </c>
      <c r="E5">
        <v>24</v>
      </c>
      <c r="F5">
        <v>91</v>
      </c>
      <c r="I5" s="108"/>
      <c r="J5" s="109"/>
      <c r="K5" s="110"/>
      <c r="N5" s="108"/>
      <c r="O5" s="109"/>
      <c r="P5" s="110"/>
      <c r="R5" s="111"/>
      <c r="S5" s="112"/>
      <c r="T5" s="113"/>
      <c r="V5" s="111"/>
      <c r="W5" s="112"/>
      <c r="X5" s="113"/>
      <c r="Z5" t="s">
        <v>71</v>
      </c>
    </row>
    <row r="6" spans="1:26" x14ac:dyDescent="0.3">
      <c r="A6">
        <v>2</v>
      </c>
      <c r="B6">
        <v>110</v>
      </c>
      <c r="E6">
        <v>25</v>
      </c>
      <c r="F6">
        <v>89</v>
      </c>
      <c r="I6" s="3"/>
      <c r="J6" s="4" t="s">
        <v>4</v>
      </c>
      <c r="K6" s="5" t="s">
        <v>6</v>
      </c>
      <c r="N6" s="3"/>
      <c r="O6" s="4" t="s">
        <v>4</v>
      </c>
      <c r="P6" s="5" t="s">
        <v>6</v>
      </c>
      <c r="R6" s="3"/>
      <c r="S6" s="4" t="s">
        <v>4</v>
      </c>
      <c r="T6" s="5" t="s">
        <v>6</v>
      </c>
      <c r="V6" s="3"/>
      <c r="W6" s="4" t="s">
        <v>6</v>
      </c>
      <c r="X6" s="5" t="s">
        <v>4</v>
      </c>
      <c r="Z6" t="s">
        <v>72</v>
      </c>
    </row>
    <row r="7" spans="1:26" x14ac:dyDescent="0.3">
      <c r="A7">
        <v>3</v>
      </c>
      <c r="B7">
        <v>229</v>
      </c>
      <c r="E7">
        <v>26</v>
      </c>
      <c r="F7">
        <v>92</v>
      </c>
      <c r="I7" s="6" t="s">
        <v>11</v>
      </c>
      <c r="J7" s="7">
        <v>112.43478260869566</v>
      </c>
      <c r="K7" s="8">
        <v>131.7391304347826</v>
      </c>
      <c r="N7" s="6" t="s">
        <v>11</v>
      </c>
      <c r="O7" s="7">
        <v>112.43478260869566</v>
      </c>
      <c r="P7" s="8">
        <v>131.7391304347826</v>
      </c>
      <c r="R7" s="6" t="s">
        <v>11</v>
      </c>
      <c r="S7" s="7">
        <v>112.43478260869566</v>
      </c>
      <c r="T7" s="8">
        <v>136.72727272727272</v>
      </c>
      <c r="V7" s="6" t="s">
        <v>11</v>
      </c>
      <c r="W7" s="7">
        <v>136.72727272727272</v>
      </c>
      <c r="X7" s="8">
        <v>112.43478260869566</v>
      </c>
    </row>
    <row r="8" spans="1:26" x14ac:dyDescent="0.3">
      <c r="A8">
        <v>4</v>
      </c>
      <c r="B8">
        <v>226</v>
      </c>
      <c r="E8">
        <v>27</v>
      </c>
      <c r="F8">
        <v>83</v>
      </c>
      <c r="I8" s="9" t="s">
        <v>12</v>
      </c>
      <c r="J8" s="10">
        <v>3097.9841897233196</v>
      </c>
      <c r="K8" s="11">
        <v>2219.5652173913045</v>
      </c>
      <c r="N8" s="9" t="s">
        <v>12</v>
      </c>
      <c r="O8" s="10">
        <v>3097.98418972332</v>
      </c>
      <c r="P8" s="11">
        <v>2219.5652173913045</v>
      </c>
      <c r="R8" s="9" t="s">
        <v>12</v>
      </c>
      <c r="S8" s="10">
        <v>3097.9841897233196</v>
      </c>
      <c r="T8" s="11">
        <v>1725.7316017316023</v>
      </c>
      <c r="V8" s="9" t="s">
        <v>12</v>
      </c>
      <c r="W8" s="10">
        <v>1725.7316017316023</v>
      </c>
      <c r="X8" s="11">
        <v>3097.9841897233196</v>
      </c>
    </row>
    <row r="9" spans="1:26" x14ac:dyDescent="0.3">
      <c r="A9">
        <v>5</v>
      </c>
      <c r="B9">
        <v>194</v>
      </c>
      <c r="E9">
        <v>28</v>
      </c>
      <c r="F9">
        <v>197</v>
      </c>
      <c r="I9" s="9" t="s">
        <v>13</v>
      </c>
      <c r="J9" s="10">
        <v>23</v>
      </c>
      <c r="K9" s="11">
        <v>23</v>
      </c>
      <c r="N9" s="9" t="s">
        <v>13</v>
      </c>
      <c r="O9" s="10">
        <v>23</v>
      </c>
      <c r="P9" s="11">
        <v>23</v>
      </c>
      <c r="R9" s="9" t="s">
        <v>13</v>
      </c>
      <c r="S9" s="10">
        <v>23</v>
      </c>
      <c r="T9" s="11">
        <v>22</v>
      </c>
      <c r="V9" s="9" t="s">
        <v>13</v>
      </c>
      <c r="W9" s="10">
        <v>22</v>
      </c>
      <c r="X9" s="11">
        <v>23</v>
      </c>
    </row>
    <row r="10" spans="1:26" x14ac:dyDescent="0.3">
      <c r="A10">
        <v>6</v>
      </c>
      <c r="B10">
        <v>200</v>
      </c>
      <c r="E10">
        <v>29</v>
      </c>
      <c r="F10">
        <v>142</v>
      </c>
      <c r="I10" s="9" t="s">
        <v>14</v>
      </c>
      <c r="J10" s="10">
        <v>2658.774703557312</v>
      </c>
      <c r="K10" s="11"/>
      <c r="N10" s="9"/>
      <c r="O10" s="10"/>
      <c r="P10" s="11"/>
      <c r="R10" s="9"/>
      <c r="S10" s="10"/>
      <c r="T10" s="11"/>
      <c r="V10" s="9"/>
      <c r="W10" s="10"/>
      <c r="X10" s="11"/>
    </row>
    <row r="11" spans="1:26" x14ac:dyDescent="0.3">
      <c r="A11">
        <v>7</v>
      </c>
      <c r="B11">
        <v>207</v>
      </c>
      <c r="E11">
        <v>30</v>
      </c>
      <c r="F11">
        <v>179</v>
      </c>
      <c r="I11" s="9" t="s">
        <v>15</v>
      </c>
      <c r="J11" s="10">
        <v>0</v>
      </c>
      <c r="K11" s="11"/>
      <c r="N11" s="9" t="s">
        <v>15</v>
      </c>
      <c r="O11" s="10">
        <v>0</v>
      </c>
      <c r="P11" s="11"/>
      <c r="R11" s="9" t="s">
        <v>15</v>
      </c>
      <c r="S11" s="10">
        <v>0</v>
      </c>
      <c r="T11" s="11"/>
      <c r="V11" s="9" t="s">
        <v>15</v>
      </c>
      <c r="W11" s="10">
        <v>0</v>
      </c>
      <c r="X11" s="11"/>
    </row>
    <row r="12" spans="1:26" x14ac:dyDescent="0.3">
      <c r="A12">
        <v>8</v>
      </c>
      <c r="B12">
        <v>94</v>
      </c>
      <c r="E12">
        <v>31</v>
      </c>
      <c r="F12">
        <v>223</v>
      </c>
      <c r="I12" s="9" t="s">
        <v>16</v>
      </c>
      <c r="J12" s="10">
        <v>44</v>
      </c>
      <c r="K12" s="11"/>
      <c r="N12" s="9" t="s">
        <v>16</v>
      </c>
      <c r="O12" s="10">
        <v>43</v>
      </c>
      <c r="P12" s="11"/>
      <c r="R12" s="9" t="s">
        <v>16</v>
      </c>
      <c r="S12" s="10">
        <v>41</v>
      </c>
      <c r="T12" s="11"/>
      <c r="V12" s="9" t="s">
        <v>16</v>
      </c>
      <c r="W12" s="10">
        <v>41</v>
      </c>
      <c r="X12" s="11"/>
    </row>
    <row r="13" spans="1:26" x14ac:dyDescent="0.3">
      <c r="A13">
        <v>9</v>
      </c>
      <c r="B13">
        <v>100</v>
      </c>
      <c r="E13">
        <v>32</v>
      </c>
      <c r="F13">
        <v>191</v>
      </c>
      <c r="I13" s="9" t="s">
        <v>17</v>
      </c>
      <c r="J13" s="10">
        <v>-1.2695893925528539</v>
      </c>
      <c r="K13" s="11"/>
      <c r="N13" s="9" t="s">
        <v>17</v>
      </c>
      <c r="O13" s="10">
        <v>-1.2695893925528539</v>
      </c>
      <c r="P13" s="11"/>
      <c r="R13" s="9" t="s">
        <v>17</v>
      </c>
      <c r="S13" s="10">
        <v>-1.663957748083448</v>
      </c>
      <c r="T13" s="11"/>
      <c r="V13" s="9" t="s">
        <v>17</v>
      </c>
      <c r="W13" s="10">
        <v>1.663957748083448</v>
      </c>
      <c r="X13" s="11"/>
    </row>
    <row r="14" spans="1:26" x14ac:dyDescent="0.3">
      <c r="A14">
        <v>10</v>
      </c>
      <c r="B14">
        <v>101</v>
      </c>
      <c r="E14">
        <v>33</v>
      </c>
      <c r="F14">
        <v>87</v>
      </c>
      <c r="I14" s="9" t="s">
        <v>18</v>
      </c>
      <c r="J14" s="10">
        <v>0.10545247091157982</v>
      </c>
      <c r="K14" s="11"/>
      <c r="N14" s="9" t="s">
        <v>18</v>
      </c>
      <c r="O14" s="10">
        <v>0.10552958954728604</v>
      </c>
      <c r="P14" s="11"/>
      <c r="R14" s="9" t="s">
        <v>18</v>
      </c>
      <c r="S14" s="10">
        <v>5.1873427616984567E-2</v>
      </c>
      <c r="T14" s="11"/>
      <c r="V14" s="9" t="s">
        <v>18</v>
      </c>
      <c r="W14" s="10">
        <v>5.1873427616984567E-2</v>
      </c>
      <c r="X14" s="11"/>
    </row>
    <row r="15" spans="1:26" x14ac:dyDescent="0.3">
      <c r="A15">
        <v>11</v>
      </c>
      <c r="B15">
        <v>100</v>
      </c>
      <c r="E15">
        <v>34</v>
      </c>
      <c r="F15">
        <v>88</v>
      </c>
      <c r="I15" s="9" t="s">
        <v>19</v>
      </c>
      <c r="J15" s="10">
        <v>1.680229976572116</v>
      </c>
      <c r="K15" s="11"/>
      <c r="N15" s="9" t="s">
        <v>19</v>
      </c>
      <c r="O15" s="10">
        <v>1.6810707032025196</v>
      </c>
      <c r="P15" s="11"/>
      <c r="R15" s="9" t="s">
        <v>19</v>
      </c>
      <c r="S15" s="10">
        <v>1.6828780021327077</v>
      </c>
      <c r="T15" s="11"/>
      <c r="V15" s="9" t="s">
        <v>19</v>
      </c>
      <c r="W15" s="10">
        <v>1.6828780021327077</v>
      </c>
      <c r="X15" s="11"/>
    </row>
    <row r="16" spans="1:26" x14ac:dyDescent="0.3">
      <c r="A16">
        <v>12</v>
      </c>
      <c r="B16">
        <v>79</v>
      </c>
      <c r="E16">
        <v>35</v>
      </c>
      <c r="F16">
        <v>100</v>
      </c>
      <c r="I16" s="12" t="s">
        <v>20</v>
      </c>
      <c r="J16" s="13">
        <v>0.21090494182315964</v>
      </c>
      <c r="K16" s="14"/>
      <c r="N16" s="12" t="s">
        <v>20</v>
      </c>
      <c r="O16" s="13">
        <v>0.21105917909457209</v>
      </c>
      <c r="P16" s="11"/>
      <c r="R16" s="12" t="s">
        <v>20</v>
      </c>
      <c r="S16" s="13">
        <v>0.10374685523396913</v>
      </c>
      <c r="T16" s="14"/>
      <c r="V16" s="12" t="s">
        <v>20</v>
      </c>
      <c r="W16" s="13">
        <v>0.10374685523396913</v>
      </c>
      <c r="X16" s="14"/>
    </row>
    <row r="17" spans="1:24" ht="15" thickBot="1" x14ac:dyDescent="0.35">
      <c r="A17">
        <v>13</v>
      </c>
      <c r="B17">
        <v>52</v>
      </c>
      <c r="E17">
        <v>36</v>
      </c>
      <c r="F17">
        <v>103</v>
      </c>
      <c r="I17" s="15" t="s">
        <v>22</v>
      </c>
      <c r="J17" s="16">
        <v>2.0153675744437649</v>
      </c>
      <c r="K17" s="17"/>
      <c r="N17" s="15" t="s">
        <v>22</v>
      </c>
      <c r="O17" s="16">
        <v>2.0166921992278248</v>
      </c>
      <c r="P17" s="40"/>
      <c r="R17" s="15" t="s">
        <v>22</v>
      </c>
      <c r="S17" s="16">
        <v>2.0195409704413767</v>
      </c>
      <c r="T17" s="17"/>
      <c r="V17" s="15" t="s">
        <v>22</v>
      </c>
      <c r="W17" s="16">
        <v>2.0195409704413767</v>
      </c>
      <c r="X17" s="17"/>
    </row>
    <row r="18" spans="1:24" ht="15" thickBot="1" x14ac:dyDescent="0.35">
      <c r="A18">
        <v>14</v>
      </c>
      <c r="B18">
        <v>79</v>
      </c>
      <c r="E18">
        <v>37</v>
      </c>
      <c r="I18" s="41"/>
      <c r="J18" s="42"/>
      <c r="K18" s="36"/>
      <c r="N18" s="41"/>
      <c r="O18" s="42"/>
      <c r="P18" s="36"/>
      <c r="R18" s="41"/>
      <c r="S18" s="42"/>
      <c r="T18" s="36"/>
      <c r="V18" s="41"/>
      <c r="W18" s="42"/>
      <c r="X18" s="36"/>
    </row>
    <row r="19" spans="1:24" x14ac:dyDescent="0.3">
      <c r="A19">
        <v>15</v>
      </c>
      <c r="B19">
        <v>82</v>
      </c>
      <c r="E19">
        <v>38</v>
      </c>
      <c r="F19">
        <v>138</v>
      </c>
      <c r="I19" s="41"/>
      <c r="J19" s="42"/>
      <c r="K19" s="36"/>
      <c r="N19" s="24"/>
      <c r="O19" s="25"/>
      <c r="P19" s="26"/>
      <c r="R19" s="24"/>
      <c r="S19" s="25"/>
      <c r="T19" s="26"/>
      <c r="V19" s="24"/>
      <c r="W19" s="25"/>
      <c r="X19" s="26"/>
    </row>
    <row r="20" spans="1:24" ht="15" customHeight="1" x14ac:dyDescent="0.3">
      <c r="A20">
        <v>16</v>
      </c>
      <c r="B20">
        <v>78</v>
      </c>
      <c r="E20">
        <v>39</v>
      </c>
      <c r="F20">
        <v>123</v>
      </c>
      <c r="I20" s="98" t="s">
        <v>23</v>
      </c>
      <c r="J20" s="99"/>
      <c r="K20" s="100"/>
      <c r="N20" s="89" t="s">
        <v>24</v>
      </c>
      <c r="O20" s="90"/>
      <c r="P20" s="91"/>
      <c r="R20" s="89" t="s">
        <v>24</v>
      </c>
      <c r="S20" s="90"/>
      <c r="T20" s="91"/>
      <c r="V20" s="89" t="s">
        <v>24</v>
      </c>
      <c r="W20" s="90"/>
      <c r="X20" s="91"/>
    </row>
    <row r="21" spans="1:24" ht="15" customHeight="1" x14ac:dyDescent="0.3">
      <c r="A21">
        <v>17</v>
      </c>
      <c r="B21">
        <v>72</v>
      </c>
      <c r="E21">
        <v>40</v>
      </c>
      <c r="F21">
        <v>165</v>
      </c>
      <c r="I21" s="98"/>
      <c r="J21" s="99"/>
      <c r="K21" s="100"/>
      <c r="N21" s="89" t="s">
        <v>25</v>
      </c>
      <c r="O21" s="90"/>
      <c r="P21" s="91"/>
      <c r="R21" s="89" t="s">
        <v>25</v>
      </c>
      <c r="S21" s="90"/>
      <c r="T21" s="91"/>
      <c r="V21" s="89" t="s">
        <v>25</v>
      </c>
      <c r="W21" s="90"/>
      <c r="X21" s="91"/>
    </row>
    <row r="22" spans="1:24" ht="15" thickBot="1" x14ac:dyDescent="0.35">
      <c r="A22">
        <v>18</v>
      </c>
      <c r="B22">
        <v>51</v>
      </c>
      <c r="E22">
        <v>41</v>
      </c>
      <c r="F22">
        <v>176</v>
      </c>
      <c r="I22" s="101"/>
      <c r="J22" s="102"/>
      <c r="K22" s="103"/>
      <c r="N22" s="92" t="s">
        <v>58</v>
      </c>
      <c r="O22" s="93"/>
      <c r="P22" s="94"/>
      <c r="R22" s="92" t="s">
        <v>58</v>
      </c>
      <c r="S22" s="93"/>
      <c r="T22" s="94"/>
      <c r="V22" s="92" t="s">
        <v>58</v>
      </c>
      <c r="W22" s="93"/>
      <c r="X22" s="94"/>
    </row>
    <row r="23" spans="1:24" ht="15" thickBot="1" x14ac:dyDescent="0.35">
      <c r="A23">
        <v>19</v>
      </c>
      <c r="B23">
        <v>79</v>
      </c>
      <c r="E23">
        <v>42</v>
      </c>
      <c r="F23">
        <v>132</v>
      </c>
      <c r="I23" s="24" t="s">
        <v>24</v>
      </c>
      <c r="J23" s="25"/>
      <c r="K23" s="26"/>
      <c r="N23" s="92"/>
      <c r="O23" s="93"/>
      <c r="P23" s="94"/>
      <c r="R23" s="95"/>
      <c r="S23" s="96"/>
      <c r="T23" s="97"/>
      <c r="V23" s="95"/>
      <c r="W23" s="96"/>
      <c r="X23" s="97"/>
    </row>
    <row r="24" spans="1:24" ht="15" thickBot="1" x14ac:dyDescent="0.35">
      <c r="A24">
        <v>20</v>
      </c>
      <c r="B24">
        <v>77</v>
      </c>
      <c r="E24">
        <v>43</v>
      </c>
      <c r="F24">
        <v>138</v>
      </c>
      <c r="I24" s="27" t="s">
        <v>25</v>
      </c>
      <c r="J24" s="28"/>
      <c r="K24" s="29"/>
      <c r="N24" s="30"/>
      <c r="O24" s="31"/>
      <c r="P24" s="32"/>
      <c r="R24" s="30"/>
      <c r="S24" s="31"/>
      <c r="T24" s="32"/>
      <c r="V24" s="30"/>
      <c r="W24" s="31"/>
      <c r="X24" s="32"/>
    </row>
    <row r="25" spans="1:24" x14ac:dyDescent="0.3">
      <c r="A25">
        <v>21</v>
      </c>
      <c r="B25">
        <v>106</v>
      </c>
      <c r="E25">
        <v>44</v>
      </c>
      <c r="F25">
        <v>158</v>
      </c>
      <c r="I25" s="92" t="s">
        <v>58</v>
      </c>
      <c r="J25" s="93"/>
      <c r="K25" s="94"/>
    </row>
    <row r="26" spans="1:24" ht="15" thickBot="1" x14ac:dyDescent="0.35">
      <c r="A26">
        <v>22</v>
      </c>
      <c r="B26">
        <v>90</v>
      </c>
      <c r="E26">
        <v>45</v>
      </c>
      <c r="F26">
        <v>153</v>
      </c>
      <c r="I26" s="95"/>
      <c r="J26" s="96"/>
      <c r="K26" s="97"/>
    </row>
    <row r="27" spans="1:24" x14ac:dyDescent="0.3">
      <c r="A27">
        <v>23</v>
      </c>
      <c r="B27">
        <v>78</v>
      </c>
      <c r="E27">
        <v>46</v>
      </c>
      <c r="F27">
        <v>160</v>
      </c>
    </row>
    <row r="29" spans="1:24" x14ac:dyDescent="0.3">
      <c r="A29" t="s">
        <v>28</v>
      </c>
      <c r="B29">
        <f>_xlfn.VAR.S(B5:B27)</f>
        <v>3097.9841897233196</v>
      </c>
      <c r="E29" t="s">
        <v>28</v>
      </c>
      <c r="F29">
        <f>_xlfn.VAR.S(F5:F27)</f>
        <v>1725.7316017316023</v>
      </c>
    </row>
    <row r="30" spans="1:24" x14ac:dyDescent="0.3">
      <c r="A30" t="s">
        <v>11</v>
      </c>
      <c r="B30">
        <f>AVERAGE(B5:B27)</f>
        <v>112.43478260869566</v>
      </c>
      <c r="E30" t="s">
        <v>11</v>
      </c>
      <c r="F30">
        <f>AVERAGE(F5:F27)</f>
        <v>136.72727272727272</v>
      </c>
    </row>
    <row r="34" spans="1:18" ht="15" thickBot="1" x14ac:dyDescent="0.35"/>
    <row r="35" spans="1:18" x14ac:dyDescent="0.3">
      <c r="G35" s="4" t="s">
        <v>29</v>
      </c>
      <c r="H35" s="4" t="s">
        <v>30</v>
      </c>
      <c r="Q35" s="4" t="s">
        <v>29</v>
      </c>
      <c r="R35" s="4" t="s">
        <v>30</v>
      </c>
    </row>
    <row r="36" spans="1:18" x14ac:dyDescent="0.3">
      <c r="A36" t="s">
        <v>31</v>
      </c>
      <c r="B36" t="s">
        <v>73</v>
      </c>
      <c r="G36">
        <v>70</v>
      </c>
      <c r="H36">
        <v>2</v>
      </c>
      <c r="Q36">
        <v>70</v>
      </c>
      <c r="R36">
        <v>1</v>
      </c>
    </row>
    <row r="37" spans="1:18" x14ac:dyDescent="0.3">
      <c r="A37" t="s">
        <v>74</v>
      </c>
      <c r="B37">
        <v>70</v>
      </c>
      <c r="G37">
        <v>90</v>
      </c>
      <c r="H37">
        <v>9</v>
      </c>
      <c r="Q37">
        <v>90</v>
      </c>
      <c r="R37">
        <v>4</v>
      </c>
    </row>
    <row r="38" spans="1:18" x14ac:dyDescent="0.3">
      <c r="A38" t="s">
        <v>75</v>
      </c>
      <c r="B38">
        <v>90</v>
      </c>
      <c r="G38">
        <v>110</v>
      </c>
      <c r="H38">
        <v>7</v>
      </c>
      <c r="Q38">
        <v>110</v>
      </c>
      <c r="R38">
        <v>4</v>
      </c>
    </row>
    <row r="39" spans="1:18" x14ac:dyDescent="0.3">
      <c r="A39" t="s">
        <v>76</v>
      </c>
      <c r="B39">
        <v>110</v>
      </c>
      <c r="G39">
        <v>130</v>
      </c>
      <c r="H39">
        <v>0</v>
      </c>
      <c r="Q39">
        <v>130</v>
      </c>
      <c r="R39">
        <v>1</v>
      </c>
    </row>
    <row r="40" spans="1:18" x14ac:dyDescent="0.3">
      <c r="A40" t="s">
        <v>77</v>
      </c>
      <c r="B40">
        <v>130</v>
      </c>
      <c r="G40">
        <v>150</v>
      </c>
      <c r="H40">
        <v>0</v>
      </c>
      <c r="Q40">
        <v>150</v>
      </c>
      <c r="R40">
        <v>4</v>
      </c>
    </row>
    <row r="41" spans="1:18" x14ac:dyDescent="0.3">
      <c r="A41" t="s">
        <v>78</v>
      </c>
      <c r="B41">
        <v>150</v>
      </c>
      <c r="G41">
        <v>170</v>
      </c>
      <c r="H41">
        <v>0</v>
      </c>
      <c r="Q41">
        <v>170</v>
      </c>
      <c r="R41">
        <v>4</v>
      </c>
    </row>
    <row r="42" spans="1:18" x14ac:dyDescent="0.3">
      <c r="A42" t="s">
        <v>79</v>
      </c>
      <c r="B42">
        <v>170</v>
      </c>
      <c r="G42">
        <v>190</v>
      </c>
      <c r="H42">
        <v>0</v>
      </c>
      <c r="Q42">
        <v>190</v>
      </c>
      <c r="R42">
        <v>2</v>
      </c>
    </row>
    <row r="43" spans="1:18" ht="15" thickBot="1" x14ac:dyDescent="0.35">
      <c r="A43" t="s">
        <v>80</v>
      </c>
      <c r="B43">
        <v>190</v>
      </c>
      <c r="G43" s="33" t="s">
        <v>39</v>
      </c>
      <c r="H43" s="33">
        <v>5</v>
      </c>
      <c r="Q43" s="33" t="s">
        <v>39</v>
      </c>
      <c r="R43" s="33">
        <v>3</v>
      </c>
    </row>
    <row r="44" spans="1:18" x14ac:dyDescent="0.3">
      <c r="A44" t="s">
        <v>81</v>
      </c>
    </row>
    <row r="53" spans="1:9" ht="23.4" x14ac:dyDescent="0.45">
      <c r="A53" s="85" t="s">
        <v>41</v>
      </c>
      <c r="B53" s="85"/>
      <c r="C53" s="85"/>
      <c r="E53" t="s">
        <v>42</v>
      </c>
    </row>
    <row r="54" spans="1:9" ht="15" thickBot="1" x14ac:dyDescent="0.35"/>
    <row r="55" spans="1:9" ht="43.2" x14ac:dyDescent="0.3">
      <c r="A55" s="34" t="s">
        <v>43</v>
      </c>
      <c r="B55" s="34" t="s">
        <v>44</v>
      </c>
      <c r="C55" s="34" t="s">
        <v>45</v>
      </c>
      <c r="D55" s="34" t="s">
        <v>46</v>
      </c>
      <c r="E55" s="34" t="s">
        <v>47</v>
      </c>
      <c r="F55" s="2"/>
      <c r="G55" s="35" t="s">
        <v>48</v>
      </c>
      <c r="H55" s="36">
        <f>COUNT(B56:B78)</f>
        <v>23</v>
      </c>
    </row>
    <row r="56" spans="1:9" x14ac:dyDescent="0.3">
      <c r="A56">
        <v>1</v>
      </c>
      <c r="B56">
        <v>102</v>
      </c>
      <c r="C56">
        <f>(A56-1)/$H$55</f>
        <v>0</v>
      </c>
      <c r="D56">
        <f>_xlfn.NORM.DIST(B56,$H$57,$H$58,1)</f>
        <v>0.42564403635631021</v>
      </c>
      <c r="E56">
        <f>ABS(C56-D56)</f>
        <v>0.42564403635631021</v>
      </c>
      <c r="G56" s="37"/>
      <c r="H56" s="23"/>
    </row>
    <row r="57" spans="1:9" x14ac:dyDescent="0.3">
      <c r="A57">
        <v>2</v>
      </c>
      <c r="B57">
        <v>110</v>
      </c>
      <c r="C57">
        <f t="shared" ref="C57:C78" si="0">(A57-1)/$H$55</f>
        <v>4.3478260869565216E-2</v>
      </c>
      <c r="D57">
        <f t="shared" ref="D57:D78" si="1">_xlfn.NORM.DIST(B57,$H$57,$H$58,1)</f>
        <v>0.48255414863129398</v>
      </c>
      <c r="E57">
        <f t="shared" ref="E57:E78" si="2">ABS(C57-D57)</f>
        <v>0.43907588776172879</v>
      </c>
      <c r="G57" s="37" t="s">
        <v>11</v>
      </c>
      <c r="H57" s="23">
        <f>AVERAGE(B56:B78)</f>
        <v>112.43478260869566</v>
      </c>
    </row>
    <row r="58" spans="1:9" ht="15" thickBot="1" x14ac:dyDescent="0.35">
      <c r="A58">
        <v>3</v>
      </c>
      <c r="B58">
        <v>229</v>
      </c>
      <c r="C58">
        <f t="shared" si="0"/>
        <v>8.6956521739130432E-2</v>
      </c>
      <c r="D58">
        <f t="shared" si="1"/>
        <v>0.98188132569684849</v>
      </c>
      <c r="E58">
        <f t="shared" si="2"/>
        <v>0.89492480395771801</v>
      </c>
      <c r="G58" s="38" t="s">
        <v>49</v>
      </c>
      <c r="H58" s="21">
        <f>_xlfn.STDEV.S(B56:B78)</f>
        <v>55.659538173823535</v>
      </c>
    </row>
    <row r="59" spans="1:9" x14ac:dyDescent="0.3">
      <c r="A59">
        <v>4</v>
      </c>
      <c r="B59">
        <v>226</v>
      </c>
      <c r="C59">
        <f t="shared" si="0"/>
        <v>0.13043478260869565</v>
      </c>
      <c r="D59">
        <f t="shared" si="1"/>
        <v>0.97934251010500628</v>
      </c>
      <c r="E59">
        <f t="shared" si="2"/>
        <v>0.8489077274963106</v>
      </c>
    </row>
    <row r="60" spans="1:9" x14ac:dyDescent="0.3">
      <c r="A60">
        <v>5</v>
      </c>
      <c r="B60">
        <v>194</v>
      </c>
      <c r="C60">
        <f t="shared" si="0"/>
        <v>0.17391304347826086</v>
      </c>
      <c r="D60">
        <f t="shared" si="1"/>
        <v>0.92859832910280371</v>
      </c>
      <c r="E60">
        <f t="shared" si="2"/>
        <v>0.75468528562454285</v>
      </c>
    </row>
    <row r="61" spans="1:9" ht="15" thickBot="1" x14ac:dyDescent="0.35">
      <c r="A61">
        <v>6</v>
      </c>
      <c r="B61">
        <v>200</v>
      </c>
      <c r="C61">
        <f t="shared" si="0"/>
        <v>0.21739130434782608</v>
      </c>
      <c r="D61">
        <f t="shared" si="1"/>
        <v>0.94216713572091049</v>
      </c>
      <c r="E61">
        <f t="shared" si="2"/>
        <v>0.72477583137308443</v>
      </c>
    </row>
    <row r="62" spans="1:9" x14ac:dyDescent="0.3">
      <c r="A62">
        <v>7</v>
      </c>
      <c r="B62">
        <v>207</v>
      </c>
      <c r="C62">
        <f t="shared" si="0"/>
        <v>0.2608695652173913</v>
      </c>
      <c r="D62">
        <f t="shared" si="1"/>
        <v>0.95533983615022855</v>
      </c>
      <c r="E62">
        <f t="shared" si="2"/>
        <v>0.6944702709328372</v>
      </c>
      <c r="G62" s="82" t="s">
        <v>50</v>
      </c>
      <c r="H62" s="83"/>
      <c r="I62" s="84"/>
    </row>
    <row r="63" spans="1:9" ht="15" thickBot="1" x14ac:dyDescent="0.35">
      <c r="A63">
        <v>8</v>
      </c>
      <c r="B63">
        <v>94</v>
      </c>
      <c r="C63">
        <f t="shared" si="0"/>
        <v>0.30434782608695654</v>
      </c>
      <c r="D63">
        <f t="shared" si="1"/>
        <v>0.37024437901487001</v>
      </c>
      <c r="E63">
        <f t="shared" si="2"/>
        <v>6.5896552927913465E-2</v>
      </c>
      <c r="G63" s="79">
        <f>MAX(E56:E78)</f>
        <v>0.89492480395771801</v>
      </c>
      <c r="H63" s="80"/>
      <c r="I63" s="81"/>
    </row>
    <row r="64" spans="1:9" x14ac:dyDescent="0.3">
      <c r="A64">
        <v>9</v>
      </c>
      <c r="B64">
        <v>100</v>
      </c>
      <c r="C64">
        <f t="shared" si="0"/>
        <v>0.34782608695652173</v>
      </c>
      <c r="D64">
        <f t="shared" si="1"/>
        <v>0.41160901372122005</v>
      </c>
      <c r="E64">
        <f t="shared" si="2"/>
        <v>6.3782926764698322E-2</v>
      </c>
    </row>
    <row r="65" spans="1:9" ht="15" thickBot="1" x14ac:dyDescent="0.35">
      <c r="A65">
        <v>10</v>
      </c>
      <c r="B65">
        <v>101</v>
      </c>
      <c r="C65">
        <f t="shared" si="0"/>
        <v>0.39130434782608697</v>
      </c>
      <c r="D65">
        <f t="shared" si="1"/>
        <v>0.41861357444542879</v>
      </c>
      <c r="E65">
        <f t="shared" si="2"/>
        <v>2.730922661934182E-2</v>
      </c>
    </row>
    <row r="66" spans="1:9" x14ac:dyDescent="0.3">
      <c r="A66">
        <v>11</v>
      </c>
      <c r="B66">
        <v>100</v>
      </c>
      <c r="C66">
        <f t="shared" si="0"/>
        <v>0.43478260869565216</v>
      </c>
      <c r="D66">
        <f t="shared" si="1"/>
        <v>0.41160901372122005</v>
      </c>
      <c r="E66">
        <f t="shared" si="2"/>
        <v>2.317359497443211E-2</v>
      </c>
      <c r="G66" s="82" t="s">
        <v>51</v>
      </c>
      <c r="H66" s="83"/>
      <c r="I66" s="39" t="s">
        <v>52</v>
      </c>
    </row>
    <row r="67" spans="1:9" ht="15" thickBot="1" x14ac:dyDescent="0.35">
      <c r="A67">
        <v>12</v>
      </c>
      <c r="B67">
        <v>79</v>
      </c>
      <c r="C67">
        <f t="shared" si="0"/>
        <v>0.47826086956521741</v>
      </c>
      <c r="D67">
        <f t="shared" si="1"/>
        <v>0.27401932289536568</v>
      </c>
      <c r="E67">
        <f t="shared" si="2"/>
        <v>0.20424154666985173</v>
      </c>
      <c r="G67" s="79">
        <v>0.27489999999999998</v>
      </c>
      <c r="H67" s="80"/>
      <c r="I67" s="81"/>
    </row>
    <row r="68" spans="1:9" x14ac:dyDescent="0.3">
      <c r="A68">
        <v>13</v>
      </c>
      <c r="B68">
        <v>52</v>
      </c>
      <c r="C68">
        <f t="shared" si="0"/>
        <v>0.52173913043478259</v>
      </c>
      <c r="D68">
        <f t="shared" si="1"/>
        <v>0.13878511045160291</v>
      </c>
      <c r="E68">
        <f t="shared" si="2"/>
        <v>0.38295401998317968</v>
      </c>
    </row>
    <row r="69" spans="1:9" ht="15" thickBot="1" x14ac:dyDescent="0.35">
      <c r="A69">
        <v>14</v>
      </c>
      <c r="B69">
        <v>79</v>
      </c>
      <c r="C69">
        <f t="shared" si="0"/>
        <v>0.56521739130434778</v>
      </c>
      <c r="D69">
        <f t="shared" si="1"/>
        <v>0.27401932289536568</v>
      </c>
      <c r="E69">
        <f t="shared" si="2"/>
        <v>0.2911980684089821</v>
      </c>
    </row>
    <row r="70" spans="1:9" x14ac:dyDescent="0.3">
      <c r="A70">
        <v>15</v>
      </c>
      <c r="B70">
        <v>82</v>
      </c>
      <c r="C70">
        <f t="shared" si="0"/>
        <v>0.60869565217391308</v>
      </c>
      <c r="D70">
        <f t="shared" si="1"/>
        <v>0.29225716338653562</v>
      </c>
      <c r="E70">
        <f t="shared" si="2"/>
        <v>0.31643848878737746</v>
      </c>
      <c r="G70" s="86" t="s">
        <v>53</v>
      </c>
      <c r="H70" s="87"/>
      <c r="I70" s="88"/>
    </row>
    <row r="71" spans="1:9" ht="15" thickBot="1" x14ac:dyDescent="0.35">
      <c r="A71">
        <v>16</v>
      </c>
      <c r="B71">
        <v>78</v>
      </c>
      <c r="C71">
        <f t="shared" si="0"/>
        <v>0.65217391304347827</v>
      </c>
      <c r="D71">
        <f t="shared" si="1"/>
        <v>0.26806750340668839</v>
      </c>
      <c r="E71">
        <f t="shared" si="2"/>
        <v>0.38410640963678988</v>
      </c>
      <c r="G71" s="79" t="s">
        <v>54</v>
      </c>
      <c r="H71" s="80"/>
      <c r="I71" s="81"/>
    </row>
    <row r="72" spans="1:9" x14ac:dyDescent="0.3">
      <c r="A72">
        <v>17</v>
      </c>
      <c r="B72">
        <v>72</v>
      </c>
      <c r="C72">
        <f t="shared" si="0"/>
        <v>0.69565217391304346</v>
      </c>
      <c r="D72">
        <f t="shared" si="1"/>
        <v>0.23377645860003871</v>
      </c>
      <c r="E72">
        <f t="shared" si="2"/>
        <v>0.46187571531300475</v>
      </c>
    </row>
    <row r="73" spans="1:9" x14ac:dyDescent="0.3">
      <c r="A73">
        <v>18</v>
      </c>
      <c r="B73">
        <v>51</v>
      </c>
      <c r="C73">
        <f t="shared" si="0"/>
        <v>0.73913043478260865</v>
      </c>
      <c r="D73">
        <f t="shared" si="1"/>
        <v>0.13484858838357372</v>
      </c>
      <c r="E73">
        <f t="shared" si="2"/>
        <v>0.60428184639903493</v>
      </c>
    </row>
    <row r="74" spans="1:9" x14ac:dyDescent="0.3">
      <c r="A74">
        <v>19</v>
      </c>
      <c r="B74">
        <v>79</v>
      </c>
      <c r="C74">
        <f t="shared" si="0"/>
        <v>0.78260869565217395</v>
      </c>
      <c r="D74">
        <f t="shared" si="1"/>
        <v>0.27401932289536568</v>
      </c>
      <c r="E74">
        <f t="shared" si="2"/>
        <v>0.50858937275680827</v>
      </c>
    </row>
    <row r="75" spans="1:9" x14ac:dyDescent="0.3">
      <c r="A75">
        <v>20</v>
      </c>
      <c r="B75">
        <v>77</v>
      </c>
      <c r="C75">
        <f t="shared" si="0"/>
        <v>0.82608695652173914</v>
      </c>
      <c r="D75">
        <f t="shared" si="1"/>
        <v>0.26218147164448907</v>
      </c>
      <c r="E75">
        <f t="shared" si="2"/>
        <v>0.56390548487725001</v>
      </c>
    </row>
    <row r="76" spans="1:9" x14ac:dyDescent="0.3">
      <c r="A76">
        <v>21</v>
      </c>
      <c r="B76">
        <v>106</v>
      </c>
      <c r="C76">
        <f t="shared" si="0"/>
        <v>0.86956521739130432</v>
      </c>
      <c r="D76">
        <f t="shared" si="1"/>
        <v>0.45398093678604079</v>
      </c>
      <c r="E76">
        <f t="shared" si="2"/>
        <v>0.41558428060526353</v>
      </c>
    </row>
    <row r="77" spans="1:9" x14ac:dyDescent="0.3">
      <c r="A77">
        <v>22</v>
      </c>
      <c r="B77">
        <v>90</v>
      </c>
      <c r="C77">
        <f t="shared" si="0"/>
        <v>0.91304347826086951</v>
      </c>
      <c r="D77">
        <f t="shared" si="1"/>
        <v>0.34344775308447117</v>
      </c>
      <c r="E77">
        <f t="shared" si="2"/>
        <v>0.56959572517639834</v>
      </c>
    </row>
    <row r="78" spans="1:9" x14ac:dyDescent="0.3">
      <c r="A78">
        <v>23</v>
      </c>
      <c r="B78">
        <v>78</v>
      </c>
      <c r="C78">
        <f t="shared" si="0"/>
        <v>0.95652173913043481</v>
      </c>
      <c r="D78">
        <f t="shared" si="1"/>
        <v>0.26806750340668839</v>
      </c>
      <c r="E78">
        <f t="shared" si="2"/>
        <v>0.68845423572374642</v>
      </c>
    </row>
    <row r="80" spans="1:9" ht="15" thickBot="1" x14ac:dyDescent="0.35"/>
    <row r="81" spans="1:9" ht="43.2" x14ac:dyDescent="0.3">
      <c r="A81" s="34" t="s">
        <v>43</v>
      </c>
      <c r="B81" s="34" t="s">
        <v>55</v>
      </c>
      <c r="C81" s="34" t="s">
        <v>45</v>
      </c>
      <c r="D81" s="34" t="s">
        <v>46</v>
      </c>
      <c r="E81" s="34" t="s">
        <v>47</v>
      </c>
      <c r="F81" s="2"/>
      <c r="G81" s="35" t="s">
        <v>48</v>
      </c>
      <c r="H81" s="36">
        <f>COUNT(B82:B104)</f>
        <v>23</v>
      </c>
    </row>
    <row r="82" spans="1:9" x14ac:dyDescent="0.3">
      <c r="A82">
        <v>1</v>
      </c>
      <c r="B82">
        <v>22</v>
      </c>
      <c r="C82">
        <f>(A82-1)/$H$81</f>
        <v>0</v>
      </c>
      <c r="D82">
        <f>_xlfn.NORM.DIST(B82,$H$83,$H$84,1)</f>
        <v>9.9212864254196297E-3</v>
      </c>
      <c r="E82">
        <f>ABS(C82-D82)</f>
        <v>9.9212864254196297E-3</v>
      </c>
      <c r="G82" s="37"/>
      <c r="H82" s="23"/>
    </row>
    <row r="83" spans="1:9" x14ac:dyDescent="0.3">
      <c r="A83">
        <v>2</v>
      </c>
      <c r="B83">
        <v>83</v>
      </c>
      <c r="C83">
        <f t="shared" ref="C83:C104" si="3">(A83-1)/$H$81</f>
        <v>4.3478260869565216E-2</v>
      </c>
      <c r="D83">
        <f t="shared" ref="D83:D104" si="4">_xlfn.NORM.DIST(B83,$H$83,$H$84,1)</f>
        <v>0.15044382224039454</v>
      </c>
      <c r="E83">
        <f t="shared" ref="E83:E104" si="5">ABS(C83-D83)</f>
        <v>0.10696556137082933</v>
      </c>
      <c r="G83" s="37" t="s">
        <v>11</v>
      </c>
      <c r="H83" s="23">
        <f>AVERAGE(B82:B104)</f>
        <v>131.7391304347826</v>
      </c>
    </row>
    <row r="84" spans="1:9" ht="15" thickBot="1" x14ac:dyDescent="0.35">
      <c r="A84">
        <v>3</v>
      </c>
      <c r="B84">
        <v>87</v>
      </c>
      <c r="C84">
        <f t="shared" si="3"/>
        <v>8.6956521739130432E-2</v>
      </c>
      <c r="D84">
        <f t="shared" si="4"/>
        <v>0.17115061289067038</v>
      </c>
      <c r="E84">
        <f t="shared" si="5"/>
        <v>8.4194091151539946E-2</v>
      </c>
      <c r="G84" s="38" t="s">
        <v>49</v>
      </c>
      <c r="H84" s="21">
        <f>_xlfn.STDEV.S(B82:B104)</f>
        <v>47.112261858154341</v>
      </c>
    </row>
    <row r="85" spans="1:9" x14ac:dyDescent="0.3">
      <c r="A85">
        <v>4</v>
      </c>
      <c r="B85">
        <v>88</v>
      </c>
      <c r="C85">
        <f t="shared" si="3"/>
        <v>0.13043478260869565</v>
      </c>
      <c r="D85">
        <f t="shared" si="4"/>
        <v>0.17659947304156634</v>
      </c>
      <c r="E85">
        <f t="shared" si="5"/>
        <v>4.6164690432870692E-2</v>
      </c>
    </row>
    <row r="86" spans="1:9" x14ac:dyDescent="0.3">
      <c r="A86">
        <v>5</v>
      </c>
      <c r="B86">
        <v>89</v>
      </c>
      <c r="C86">
        <f t="shared" si="3"/>
        <v>0.17391304347826086</v>
      </c>
      <c r="D86">
        <f t="shared" si="4"/>
        <v>0.18215677021814269</v>
      </c>
      <c r="E86">
        <f t="shared" si="5"/>
        <v>8.2437267398818292E-3</v>
      </c>
    </row>
    <row r="87" spans="1:9" ht="15" thickBot="1" x14ac:dyDescent="0.35">
      <c r="A87">
        <v>6</v>
      </c>
      <c r="B87">
        <v>91</v>
      </c>
      <c r="C87">
        <f t="shared" si="3"/>
        <v>0.21739130434782608</v>
      </c>
      <c r="D87">
        <f t="shared" si="4"/>
        <v>0.19359498992244986</v>
      </c>
      <c r="E87">
        <f t="shared" si="5"/>
        <v>2.3796314425376219E-2</v>
      </c>
    </row>
    <row r="88" spans="1:9" x14ac:dyDescent="0.3">
      <c r="A88">
        <v>7</v>
      </c>
      <c r="B88">
        <v>92</v>
      </c>
      <c r="C88">
        <f t="shared" si="3"/>
        <v>0.2608695652173913</v>
      </c>
      <c r="D88">
        <f t="shared" si="4"/>
        <v>0.19947480335250284</v>
      </c>
      <c r="E88">
        <f t="shared" si="5"/>
        <v>6.1394761864888459E-2</v>
      </c>
      <c r="G88" s="82" t="s">
        <v>50</v>
      </c>
      <c r="H88" s="83"/>
      <c r="I88" s="84"/>
    </row>
    <row r="89" spans="1:9" ht="15" thickBot="1" x14ac:dyDescent="0.35">
      <c r="A89">
        <v>8</v>
      </c>
      <c r="B89">
        <v>100</v>
      </c>
      <c r="C89">
        <f t="shared" si="3"/>
        <v>0.30434782608695654</v>
      </c>
      <c r="D89">
        <f t="shared" si="4"/>
        <v>0.25025373297760523</v>
      </c>
      <c r="E89">
        <f t="shared" si="5"/>
        <v>5.4094093109351316E-2</v>
      </c>
      <c r="G89" s="79">
        <f>MAX(E82:E104)</f>
        <v>0.10696556137082933</v>
      </c>
      <c r="H89" s="80"/>
      <c r="I89" s="81"/>
    </row>
    <row r="90" spans="1:9" x14ac:dyDescent="0.3">
      <c r="A90">
        <v>9</v>
      </c>
      <c r="B90">
        <v>103</v>
      </c>
      <c r="C90">
        <f t="shared" si="3"/>
        <v>0.34782608695652173</v>
      </c>
      <c r="D90">
        <f t="shared" si="4"/>
        <v>0.2709263291582823</v>
      </c>
      <c r="E90">
        <f t="shared" si="5"/>
        <v>7.6899757798239432E-2</v>
      </c>
    </row>
    <row r="91" spans="1:9" ht="15" thickBot="1" x14ac:dyDescent="0.35">
      <c r="A91">
        <v>10</v>
      </c>
      <c r="B91">
        <v>123</v>
      </c>
      <c r="C91">
        <f t="shared" si="3"/>
        <v>0.39130434782608697</v>
      </c>
      <c r="D91">
        <f t="shared" si="4"/>
        <v>0.426420056049579</v>
      </c>
      <c r="E91">
        <f t="shared" si="5"/>
        <v>3.5115708223492026E-2</v>
      </c>
    </row>
    <row r="92" spans="1:9" x14ac:dyDescent="0.3">
      <c r="A92">
        <v>11</v>
      </c>
      <c r="B92">
        <v>132</v>
      </c>
      <c r="C92">
        <f t="shared" si="3"/>
        <v>0.43478260869565216</v>
      </c>
      <c r="D92">
        <f t="shared" si="4"/>
        <v>0.50220900808658375</v>
      </c>
      <c r="E92">
        <f t="shared" si="5"/>
        <v>6.7426399390931591E-2</v>
      </c>
      <c r="G92" s="82" t="s">
        <v>51</v>
      </c>
      <c r="H92" s="83"/>
      <c r="I92" s="39" t="s">
        <v>52</v>
      </c>
    </row>
    <row r="93" spans="1:9" ht="15" thickBot="1" x14ac:dyDescent="0.35">
      <c r="A93">
        <v>12</v>
      </c>
      <c r="B93">
        <v>138</v>
      </c>
      <c r="C93">
        <f t="shared" si="3"/>
        <v>0.47826086956521741</v>
      </c>
      <c r="D93">
        <f t="shared" si="4"/>
        <v>0.5528608285372465</v>
      </c>
      <c r="E93">
        <f t="shared" si="5"/>
        <v>7.459995897202909E-2</v>
      </c>
      <c r="G93" s="79">
        <v>0.27489999999999998</v>
      </c>
      <c r="H93" s="80"/>
      <c r="I93" s="81"/>
    </row>
    <row r="94" spans="1:9" x14ac:dyDescent="0.3">
      <c r="A94">
        <v>13</v>
      </c>
      <c r="B94">
        <v>138</v>
      </c>
      <c r="C94">
        <f t="shared" si="3"/>
        <v>0.52173913043478259</v>
      </c>
      <c r="D94">
        <f t="shared" si="4"/>
        <v>0.5528608285372465</v>
      </c>
      <c r="E94">
        <f t="shared" si="5"/>
        <v>3.1121698102463902E-2</v>
      </c>
    </row>
    <row r="95" spans="1:9" ht="15" thickBot="1" x14ac:dyDescent="0.35">
      <c r="A95">
        <v>14</v>
      </c>
      <c r="B95">
        <v>142</v>
      </c>
      <c r="C95">
        <f t="shared" si="3"/>
        <v>0.56521739130434778</v>
      </c>
      <c r="D95">
        <f t="shared" si="4"/>
        <v>0.58620603039337071</v>
      </c>
      <c r="E95">
        <f t="shared" si="5"/>
        <v>2.0988639089022931E-2</v>
      </c>
    </row>
    <row r="96" spans="1:9" x14ac:dyDescent="0.3">
      <c r="A96">
        <v>15</v>
      </c>
      <c r="B96">
        <v>153</v>
      </c>
      <c r="C96">
        <f t="shared" si="3"/>
        <v>0.60869565217391308</v>
      </c>
      <c r="D96">
        <f t="shared" si="4"/>
        <v>0.67410648858644873</v>
      </c>
      <c r="E96">
        <f t="shared" si="5"/>
        <v>6.5410836412535645E-2</v>
      </c>
      <c r="G96" s="82" t="s">
        <v>53</v>
      </c>
      <c r="H96" s="83"/>
      <c r="I96" s="84"/>
    </row>
    <row r="97" spans="1:9" ht="15" thickBot="1" x14ac:dyDescent="0.35">
      <c r="A97">
        <v>16</v>
      </c>
      <c r="B97">
        <v>158</v>
      </c>
      <c r="C97">
        <f t="shared" si="3"/>
        <v>0.65217391304347827</v>
      </c>
      <c r="D97">
        <f t="shared" si="4"/>
        <v>0.71137650435039745</v>
      </c>
      <c r="E97">
        <f t="shared" si="5"/>
        <v>5.9202591306919183E-2</v>
      </c>
      <c r="G97" s="79" t="s">
        <v>54</v>
      </c>
      <c r="H97" s="80"/>
      <c r="I97" s="81"/>
    </row>
    <row r="98" spans="1:9" x14ac:dyDescent="0.3">
      <c r="A98">
        <v>17</v>
      </c>
      <c r="B98">
        <v>160</v>
      </c>
      <c r="C98">
        <f t="shared" si="3"/>
        <v>0.69565217391304346</v>
      </c>
      <c r="D98">
        <f t="shared" si="4"/>
        <v>0.72570099397410037</v>
      </c>
      <c r="E98">
        <f t="shared" si="5"/>
        <v>3.0048820061056913E-2</v>
      </c>
    </row>
    <row r="99" spans="1:9" x14ac:dyDescent="0.3">
      <c r="A99">
        <v>18</v>
      </c>
      <c r="B99">
        <v>165</v>
      </c>
      <c r="C99">
        <f t="shared" si="3"/>
        <v>0.73913043478260865</v>
      </c>
      <c r="D99">
        <f t="shared" si="4"/>
        <v>0.75990337505373196</v>
      </c>
      <c r="E99">
        <f t="shared" si="5"/>
        <v>2.0772940271123308E-2</v>
      </c>
    </row>
    <row r="100" spans="1:9" x14ac:dyDescent="0.3">
      <c r="A100">
        <v>19</v>
      </c>
      <c r="B100">
        <v>176</v>
      </c>
      <c r="C100">
        <f t="shared" si="3"/>
        <v>0.78260869565217395</v>
      </c>
      <c r="D100">
        <f t="shared" si="4"/>
        <v>0.82625696032906937</v>
      </c>
      <c r="E100">
        <f t="shared" si="5"/>
        <v>4.3648264676895421E-2</v>
      </c>
    </row>
    <row r="101" spans="1:9" x14ac:dyDescent="0.3">
      <c r="A101">
        <v>20</v>
      </c>
      <c r="B101">
        <v>179</v>
      </c>
      <c r="C101">
        <f t="shared" si="3"/>
        <v>0.82608695652173914</v>
      </c>
      <c r="D101">
        <f t="shared" si="4"/>
        <v>0.84210679824702606</v>
      </c>
      <c r="E101">
        <f t="shared" si="5"/>
        <v>1.6019841725286921E-2</v>
      </c>
    </row>
    <row r="102" spans="1:9" x14ac:dyDescent="0.3">
      <c r="A102">
        <v>21</v>
      </c>
      <c r="B102">
        <v>191</v>
      </c>
      <c r="C102">
        <f t="shared" si="3"/>
        <v>0.86956521739130432</v>
      </c>
      <c r="D102">
        <f t="shared" si="4"/>
        <v>0.89577972482358748</v>
      </c>
      <c r="E102">
        <f t="shared" si="5"/>
        <v>2.6214507432283152E-2</v>
      </c>
    </row>
    <row r="103" spans="1:9" x14ac:dyDescent="0.3">
      <c r="A103">
        <v>22</v>
      </c>
      <c r="B103">
        <v>197</v>
      </c>
      <c r="C103">
        <f t="shared" si="3"/>
        <v>0.91304347826086951</v>
      </c>
      <c r="D103">
        <f t="shared" si="4"/>
        <v>0.91700746850875847</v>
      </c>
      <c r="E103">
        <f t="shared" si="5"/>
        <v>3.9639902478889599E-3</v>
      </c>
    </row>
    <row r="104" spans="1:9" x14ac:dyDescent="0.3">
      <c r="A104">
        <v>23</v>
      </c>
      <c r="B104">
        <v>223</v>
      </c>
      <c r="C104">
        <f t="shared" si="3"/>
        <v>0.95652173913043481</v>
      </c>
      <c r="D104">
        <f t="shared" si="4"/>
        <v>0.97363305979526193</v>
      </c>
      <c r="E104">
        <f t="shared" si="5"/>
        <v>1.7111320664827123E-2</v>
      </c>
    </row>
  </sheetData>
  <autoFilter ref="A55:C78" xr:uid="{D1735593-0603-4271-A628-392930187D0A}">
    <sortState xmlns:xlrd2="http://schemas.microsoft.com/office/spreadsheetml/2017/richdata2" ref="A56:C78">
      <sortCondition ref="B55:B78"/>
    </sortState>
  </autoFilter>
  <mergeCells count="29">
    <mergeCell ref="A1:F1"/>
    <mergeCell ref="I4:K5"/>
    <mergeCell ref="N4:P5"/>
    <mergeCell ref="R4:T5"/>
    <mergeCell ref="V4:X5"/>
    <mergeCell ref="G70:I70"/>
    <mergeCell ref="R21:T21"/>
    <mergeCell ref="V21:X21"/>
    <mergeCell ref="N22:P23"/>
    <mergeCell ref="R22:T23"/>
    <mergeCell ref="V22:X23"/>
    <mergeCell ref="I25:K26"/>
    <mergeCell ref="I20:K22"/>
    <mergeCell ref="N20:P20"/>
    <mergeCell ref="R20:T20"/>
    <mergeCell ref="V20:X20"/>
    <mergeCell ref="N21:P21"/>
    <mergeCell ref="A53:C53"/>
    <mergeCell ref="G62:I62"/>
    <mergeCell ref="G63:I63"/>
    <mergeCell ref="G66:H66"/>
    <mergeCell ref="G67:I67"/>
    <mergeCell ref="G97:I97"/>
    <mergeCell ref="G71:I71"/>
    <mergeCell ref="G88:I88"/>
    <mergeCell ref="G89:I89"/>
    <mergeCell ref="G92:H92"/>
    <mergeCell ref="G93:I93"/>
    <mergeCell ref="G96:I9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C7364-6EE0-411D-8E6E-D293BF16FF0F}">
  <dimension ref="A1:Z104"/>
  <sheetViews>
    <sheetView topLeftCell="A4" zoomScaleNormal="100" workbookViewId="0">
      <selection activeCell="L17" sqref="L17"/>
    </sheetView>
  </sheetViews>
  <sheetFormatPr defaultRowHeight="14.4" x14ac:dyDescent="0.3"/>
  <cols>
    <col min="2" max="2" width="19.88671875" customWidth="1"/>
    <col min="3" max="3" width="11.5546875" customWidth="1"/>
    <col min="6" max="6" width="17.88671875" customWidth="1"/>
    <col min="9" max="9" width="29" bestFit="1" customWidth="1"/>
    <col min="10" max="10" width="12.6640625" bestFit="1" customWidth="1"/>
    <col min="11" max="11" width="11.6640625" customWidth="1"/>
    <col min="14" max="14" width="29" bestFit="1" customWidth="1"/>
    <col min="15" max="15" width="10.33203125" bestFit="1" customWidth="1"/>
    <col min="16" max="16" width="11.109375" customWidth="1"/>
    <col min="18" max="18" width="29" bestFit="1" customWidth="1"/>
    <col min="22" max="22" width="29" bestFit="1" customWidth="1"/>
  </cols>
  <sheetData>
    <row r="1" spans="1:26" ht="26.4" thickBot="1" x14ac:dyDescent="0.55000000000000004">
      <c r="A1" s="104" t="s">
        <v>82</v>
      </c>
      <c r="B1" s="104"/>
      <c r="C1" s="104"/>
      <c r="D1" s="104"/>
      <c r="E1" s="104"/>
      <c r="F1" s="104"/>
    </row>
    <row r="2" spans="1:26" ht="15" thickBot="1" x14ac:dyDescent="0.35">
      <c r="A2" s="35" t="s">
        <v>1</v>
      </c>
      <c r="B2" s="36"/>
      <c r="C2" s="41"/>
      <c r="D2" s="36"/>
      <c r="E2" s="35" t="s">
        <v>2</v>
      </c>
      <c r="F2" s="36"/>
      <c r="G2" s="42"/>
      <c r="H2" s="42"/>
      <c r="I2" s="42"/>
      <c r="J2" s="42"/>
      <c r="K2" s="36"/>
    </row>
    <row r="3" spans="1:26" ht="29.4" thickBot="1" x14ac:dyDescent="0.35">
      <c r="A3" s="41" t="s">
        <v>4</v>
      </c>
      <c r="B3" s="58" t="s">
        <v>5</v>
      </c>
      <c r="C3" s="22"/>
      <c r="D3" s="23"/>
      <c r="E3" s="41" t="s">
        <v>6</v>
      </c>
      <c r="F3" s="58" t="s">
        <v>7</v>
      </c>
      <c r="K3" s="23"/>
      <c r="R3" t="s">
        <v>69</v>
      </c>
      <c r="V3" t="s">
        <v>70</v>
      </c>
    </row>
    <row r="4" spans="1:26" ht="15" thickBot="1" x14ac:dyDescent="0.35">
      <c r="A4" s="43" t="s">
        <v>8</v>
      </c>
      <c r="B4" s="21" t="s">
        <v>4</v>
      </c>
      <c r="C4" s="57"/>
      <c r="D4" s="23"/>
      <c r="E4" s="43" t="s">
        <v>8</v>
      </c>
      <c r="F4" s="21" t="s">
        <v>6</v>
      </c>
      <c r="I4" s="35" t="s">
        <v>10</v>
      </c>
      <c r="J4" s="42"/>
      <c r="K4" s="36"/>
      <c r="R4" s="105" t="s">
        <v>10</v>
      </c>
      <c r="S4" s="106"/>
      <c r="T4" s="107"/>
      <c r="V4" s="105" t="s">
        <v>10</v>
      </c>
      <c r="W4" s="106"/>
      <c r="X4" s="107"/>
    </row>
    <row r="5" spans="1:26" ht="15" thickBot="1" x14ac:dyDescent="0.35">
      <c r="A5" s="56">
        <v>1</v>
      </c>
      <c r="B5" s="55">
        <v>229</v>
      </c>
      <c r="C5" s="22"/>
      <c r="D5" s="23"/>
      <c r="E5" s="56">
        <v>24</v>
      </c>
      <c r="F5" s="55">
        <v>197</v>
      </c>
      <c r="H5" s="23"/>
      <c r="I5" s="22"/>
      <c r="K5" s="23"/>
      <c r="R5" s="111"/>
      <c r="S5" s="112"/>
      <c r="T5" s="113"/>
      <c r="V5" s="111"/>
      <c r="W5" s="112"/>
      <c r="X5" s="113"/>
      <c r="Z5" t="s">
        <v>71</v>
      </c>
    </row>
    <row r="6" spans="1:26" x14ac:dyDescent="0.3">
      <c r="A6" s="47">
        <v>2</v>
      </c>
      <c r="B6" s="46">
        <v>226</v>
      </c>
      <c r="E6" s="47">
        <v>25</v>
      </c>
      <c r="F6" s="46">
        <v>142</v>
      </c>
      <c r="H6" s="54"/>
      <c r="I6" s="3"/>
      <c r="J6" s="4" t="s">
        <v>4</v>
      </c>
      <c r="K6" s="5" t="s">
        <v>6</v>
      </c>
      <c r="R6" s="3"/>
      <c r="S6" s="4" t="s">
        <v>4</v>
      </c>
      <c r="T6" s="5" t="s">
        <v>6</v>
      </c>
      <c r="V6" s="3"/>
      <c r="W6" s="4" t="s">
        <v>6</v>
      </c>
      <c r="X6" s="5" t="s">
        <v>4</v>
      </c>
      <c r="Z6" t="s">
        <v>72</v>
      </c>
    </row>
    <row r="7" spans="1:26" x14ac:dyDescent="0.3">
      <c r="A7" s="47">
        <v>3</v>
      </c>
      <c r="B7" s="46">
        <v>194</v>
      </c>
      <c r="E7" s="47">
        <v>26</v>
      </c>
      <c r="F7" s="46">
        <v>179</v>
      </c>
      <c r="H7" s="23"/>
      <c r="I7" s="22" t="s">
        <v>11</v>
      </c>
      <c r="J7">
        <v>116.15</v>
      </c>
      <c r="K7" s="23">
        <v>147.38888888888889</v>
      </c>
      <c r="R7" s="6" t="s">
        <v>11</v>
      </c>
      <c r="S7" s="7">
        <v>112.43478260869566</v>
      </c>
      <c r="T7" s="8">
        <v>136.72727272727272</v>
      </c>
      <c r="V7" s="6" t="s">
        <v>11</v>
      </c>
      <c r="W7" s="7">
        <v>136.72727272727272</v>
      </c>
      <c r="X7" s="8">
        <v>112.43478260869566</v>
      </c>
    </row>
    <row r="8" spans="1:26" x14ac:dyDescent="0.3">
      <c r="A8" s="47">
        <v>4</v>
      </c>
      <c r="B8" s="46">
        <v>200</v>
      </c>
      <c r="E8" s="47">
        <v>27</v>
      </c>
      <c r="F8" s="46">
        <v>223</v>
      </c>
      <c r="H8" s="23"/>
      <c r="I8" s="22" t="s">
        <v>12</v>
      </c>
      <c r="J8">
        <v>3367.9236842105256</v>
      </c>
      <c r="K8" s="23">
        <v>1466.9575163398677</v>
      </c>
      <c r="R8" s="9" t="s">
        <v>12</v>
      </c>
      <c r="S8" s="10">
        <v>3097.9841897233196</v>
      </c>
      <c r="T8" s="11">
        <v>1725.7316017316023</v>
      </c>
      <c r="V8" s="9" t="s">
        <v>12</v>
      </c>
      <c r="W8" s="10">
        <v>1725.7316017316023</v>
      </c>
      <c r="X8" s="11">
        <v>3097.9841897233196</v>
      </c>
    </row>
    <row r="9" spans="1:26" x14ac:dyDescent="0.3">
      <c r="A9" s="47">
        <v>5</v>
      </c>
      <c r="B9" s="46">
        <v>207</v>
      </c>
      <c r="E9" s="47">
        <v>28</v>
      </c>
      <c r="F9" s="46">
        <v>191</v>
      </c>
      <c r="H9" s="23"/>
      <c r="I9" s="22" t="s">
        <v>13</v>
      </c>
      <c r="J9">
        <v>20</v>
      </c>
      <c r="K9" s="23">
        <v>18</v>
      </c>
      <c r="R9" s="9" t="s">
        <v>13</v>
      </c>
      <c r="S9" s="10">
        <v>23</v>
      </c>
      <c r="T9" s="11">
        <v>22</v>
      </c>
      <c r="V9" s="9" t="s">
        <v>13</v>
      </c>
      <c r="W9" s="10">
        <v>22</v>
      </c>
      <c r="X9" s="11">
        <v>23</v>
      </c>
    </row>
    <row r="10" spans="1:26" x14ac:dyDescent="0.3">
      <c r="A10" s="47">
        <v>6</v>
      </c>
      <c r="B10" s="46">
        <v>94</v>
      </c>
      <c r="E10" s="47">
        <v>29</v>
      </c>
      <c r="F10" s="46">
        <v>87</v>
      </c>
      <c r="H10" s="23"/>
      <c r="I10" s="22" t="s">
        <v>15</v>
      </c>
      <c r="J10">
        <v>0</v>
      </c>
      <c r="K10" s="23"/>
      <c r="R10" s="9"/>
      <c r="S10" s="10"/>
      <c r="T10" s="11"/>
      <c r="V10" s="9"/>
      <c r="W10" s="10"/>
      <c r="X10" s="11"/>
    </row>
    <row r="11" spans="1:26" x14ac:dyDescent="0.3">
      <c r="A11" s="47">
        <v>7</v>
      </c>
      <c r="B11" s="46">
        <v>100</v>
      </c>
      <c r="E11" s="47">
        <v>30</v>
      </c>
      <c r="F11" s="46">
        <v>88</v>
      </c>
      <c r="H11" s="23"/>
      <c r="I11" s="22" t="s">
        <v>16</v>
      </c>
      <c r="J11">
        <v>33</v>
      </c>
      <c r="K11" s="23"/>
      <c r="R11" s="9" t="s">
        <v>15</v>
      </c>
      <c r="S11" s="10">
        <v>0</v>
      </c>
      <c r="T11" s="11"/>
      <c r="V11" s="9" t="s">
        <v>15</v>
      </c>
      <c r="W11" s="10">
        <v>0</v>
      </c>
      <c r="X11" s="11"/>
    </row>
    <row r="12" spans="1:26" x14ac:dyDescent="0.3">
      <c r="A12" s="47">
        <v>8</v>
      </c>
      <c r="B12" s="46">
        <v>101</v>
      </c>
      <c r="E12" s="47">
        <v>31</v>
      </c>
      <c r="F12" s="46">
        <v>100</v>
      </c>
      <c r="H12" s="23"/>
      <c r="I12" s="22" t="s">
        <v>17</v>
      </c>
      <c r="J12">
        <v>-1.9761404911583662</v>
      </c>
      <c r="K12" s="23"/>
      <c r="R12" s="9" t="s">
        <v>16</v>
      </c>
      <c r="S12" s="10">
        <v>41</v>
      </c>
      <c r="T12" s="11"/>
      <c r="V12" s="9" t="s">
        <v>16</v>
      </c>
      <c r="W12" s="10">
        <v>41</v>
      </c>
      <c r="X12" s="11"/>
    </row>
    <row r="13" spans="1:26" x14ac:dyDescent="0.3">
      <c r="A13" s="47">
        <v>9</v>
      </c>
      <c r="B13" s="46">
        <v>100</v>
      </c>
      <c r="E13" s="47">
        <v>32</v>
      </c>
      <c r="F13" s="46">
        <v>103</v>
      </c>
      <c r="H13" s="23"/>
      <c r="I13" s="22" t="s">
        <v>18</v>
      </c>
      <c r="J13">
        <v>2.8273869723532231E-2</v>
      </c>
      <c r="K13" s="23"/>
      <c r="R13" s="9" t="s">
        <v>17</v>
      </c>
      <c r="S13" s="10">
        <v>-1.663957748083448</v>
      </c>
      <c r="T13" s="11"/>
      <c r="V13" s="9" t="s">
        <v>17</v>
      </c>
      <c r="W13" s="10">
        <v>1.663957748083448</v>
      </c>
      <c r="X13" s="11"/>
    </row>
    <row r="14" spans="1:26" x14ac:dyDescent="0.3">
      <c r="A14" s="47">
        <v>10</v>
      </c>
      <c r="B14" s="46">
        <v>79</v>
      </c>
      <c r="E14" s="47">
        <v>33</v>
      </c>
      <c r="F14" s="46">
        <v>138</v>
      </c>
      <c r="H14" s="23"/>
      <c r="I14" s="22" t="s">
        <v>19</v>
      </c>
      <c r="J14">
        <v>1.6923603090303456</v>
      </c>
      <c r="K14" s="23"/>
      <c r="R14" s="9" t="s">
        <v>18</v>
      </c>
      <c r="S14" s="10">
        <v>5.1873427616984567E-2</v>
      </c>
      <c r="T14" s="11"/>
      <c r="V14" s="9" t="s">
        <v>18</v>
      </c>
      <c r="W14" s="10">
        <v>5.1873427616984567E-2</v>
      </c>
      <c r="X14" s="11"/>
    </row>
    <row r="15" spans="1:26" x14ac:dyDescent="0.3">
      <c r="A15" s="47">
        <v>11</v>
      </c>
      <c r="B15" s="46">
        <v>52</v>
      </c>
      <c r="E15" s="47">
        <v>34</v>
      </c>
      <c r="F15" s="46">
        <v>123</v>
      </c>
      <c r="H15" s="23"/>
      <c r="I15" s="53" t="s">
        <v>20</v>
      </c>
      <c r="J15" s="52">
        <v>5.6547739447064461E-2</v>
      </c>
      <c r="K15" s="51"/>
      <c r="R15" s="9" t="s">
        <v>19</v>
      </c>
      <c r="S15" s="10">
        <v>1.6828780021327077</v>
      </c>
      <c r="T15" s="11"/>
      <c r="V15" s="9" t="s">
        <v>19</v>
      </c>
      <c r="W15" s="10">
        <v>1.6828780021327077</v>
      </c>
      <c r="X15" s="11"/>
    </row>
    <row r="16" spans="1:26" ht="15" thickBot="1" x14ac:dyDescent="0.35">
      <c r="A16" s="47">
        <v>12</v>
      </c>
      <c r="B16" s="46">
        <v>79</v>
      </c>
      <c r="E16" s="47">
        <v>35</v>
      </c>
      <c r="F16" s="46">
        <v>165</v>
      </c>
      <c r="H16" s="23"/>
      <c r="I16" s="18" t="s">
        <v>22</v>
      </c>
      <c r="J16" s="19">
        <v>2.0345152974493397</v>
      </c>
      <c r="K16" s="20"/>
      <c r="R16" s="12" t="s">
        <v>20</v>
      </c>
      <c r="S16" s="13">
        <v>0.10374685523396913</v>
      </c>
      <c r="T16" s="14"/>
      <c r="V16" s="12" t="s">
        <v>20</v>
      </c>
      <c r="W16" s="13">
        <v>0.10374685523396913</v>
      </c>
      <c r="X16" s="14"/>
    </row>
    <row r="17" spans="1:24" ht="15" thickBot="1" x14ac:dyDescent="0.35">
      <c r="A17" s="47">
        <v>13</v>
      </c>
      <c r="B17" s="46">
        <v>82</v>
      </c>
      <c r="E17" s="47">
        <v>36</v>
      </c>
      <c r="F17" s="46">
        <v>176</v>
      </c>
      <c r="H17" s="23"/>
      <c r="I17" s="43"/>
      <c r="J17" s="33"/>
      <c r="K17" s="21"/>
      <c r="R17" s="15" t="s">
        <v>22</v>
      </c>
      <c r="S17" s="16">
        <v>2.0195409704413767</v>
      </c>
      <c r="T17" s="17"/>
      <c r="V17" s="15" t="s">
        <v>22</v>
      </c>
      <c r="W17" s="16">
        <v>2.0195409704413767</v>
      </c>
      <c r="X17" s="17"/>
    </row>
    <row r="18" spans="1:24" ht="15" thickBot="1" x14ac:dyDescent="0.35">
      <c r="A18" s="47">
        <v>14</v>
      </c>
      <c r="B18" s="46">
        <v>78</v>
      </c>
      <c r="E18" s="47">
        <v>37</v>
      </c>
      <c r="F18" s="46">
        <v>132</v>
      </c>
      <c r="H18" s="23"/>
      <c r="I18" s="50"/>
      <c r="J18" s="49"/>
      <c r="K18" s="48"/>
      <c r="R18" s="41"/>
      <c r="S18" s="42"/>
      <c r="T18" s="36"/>
      <c r="V18" s="41"/>
      <c r="W18" s="42"/>
      <c r="X18" s="36"/>
    </row>
    <row r="19" spans="1:24" x14ac:dyDescent="0.3">
      <c r="A19" s="47">
        <v>15</v>
      </c>
      <c r="B19" s="46">
        <v>72</v>
      </c>
      <c r="E19" s="47">
        <v>38</v>
      </c>
      <c r="F19" s="46">
        <v>138</v>
      </c>
      <c r="I19" s="24"/>
      <c r="J19" s="25"/>
      <c r="K19" s="26"/>
      <c r="R19" s="24"/>
      <c r="S19" s="25"/>
      <c r="T19" s="26"/>
      <c r="V19" s="24"/>
      <c r="W19" s="25"/>
      <c r="X19" s="26"/>
    </row>
    <row r="20" spans="1:24" ht="15" customHeight="1" x14ac:dyDescent="0.3">
      <c r="A20" s="47">
        <v>16</v>
      </c>
      <c r="B20" s="46">
        <v>79</v>
      </c>
      <c r="E20" s="47">
        <v>39</v>
      </c>
      <c r="F20" s="46">
        <v>158</v>
      </c>
      <c r="I20" s="89" t="s">
        <v>24</v>
      </c>
      <c r="J20" s="90"/>
      <c r="K20" s="91"/>
      <c r="R20" s="89" t="s">
        <v>24</v>
      </c>
      <c r="S20" s="90"/>
      <c r="T20" s="91"/>
      <c r="V20" s="89" t="s">
        <v>24</v>
      </c>
      <c r="W20" s="90"/>
      <c r="X20" s="91"/>
    </row>
    <row r="21" spans="1:24" ht="15" customHeight="1" x14ac:dyDescent="0.3">
      <c r="A21" s="47">
        <v>17</v>
      </c>
      <c r="B21" s="46">
        <v>77</v>
      </c>
      <c r="E21" s="47">
        <v>40</v>
      </c>
      <c r="F21" s="46">
        <v>153</v>
      </c>
      <c r="I21" s="89" t="s">
        <v>25</v>
      </c>
      <c r="J21" s="90"/>
      <c r="K21" s="91"/>
      <c r="R21" s="89" t="s">
        <v>25</v>
      </c>
      <c r="S21" s="90"/>
      <c r="T21" s="91"/>
      <c r="V21" s="89" t="s">
        <v>25</v>
      </c>
      <c r="W21" s="90"/>
      <c r="X21" s="91"/>
    </row>
    <row r="22" spans="1:24" x14ac:dyDescent="0.3">
      <c r="A22" s="47">
        <v>18</v>
      </c>
      <c r="B22" s="46">
        <v>106</v>
      </c>
      <c r="E22" s="47">
        <v>41</v>
      </c>
      <c r="F22" s="46">
        <v>160</v>
      </c>
      <c r="I22" s="92" t="s">
        <v>58</v>
      </c>
      <c r="J22" s="93"/>
      <c r="K22" s="94"/>
      <c r="R22" s="92" t="s">
        <v>58</v>
      </c>
      <c r="S22" s="93"/>
      <c r="T22" s="94"/>
      <c r="V22" s="92" t="s">
        <v>58</v>
      </c>
      <c r="W22" s="93"/>
      <c r="X22" s="94"/>
    </row>
    <row r="23" spans="1:24" ht="15" thickBot="1" x14ac:dyDescent="0.35">
      <c r="A23" s="47">
        <v>19</v>
      </c>
      <c r="B23" s="46">
        <v>90</v>
      </c>
      <c r="E23" s="47">
        <v>42</v>
      </c>
      <c r="F23" s="46"/>
      <c r="I23" s="92"/>
      <c r="J23" s="93"/>
      <c r="K23" s="94"/>
      <c r="R23" s="95"/>
      <c r="S23" s="96"/>
      <c r="T23" s="97"/>
      <c r="V23" s="95"/>
      <c r="W23" s="96"/>
      <c r="X23" s="97"/>
    </row>
    <row r="24" spans="1:24" ht="15" thickBot="1" x14ac:dyDescent="0.35">
      <c r="A24" s="47">
        <v>20</v>
      </c>
      <c r="B24" s="46">
        <v>78</v>
      </c>
      <c r="E24" s="47">
        <v>43</v>
      </c>
      <c r="F24" s="46"/>
      <c r="I24" s="30"/>
      <c r="J24" s="31"/>
      <c r="K24" s="32"/>
      <c r="R24" s="30"/>
      <c r="S24" s="31"/>
      <c r="T24" s="32"/>
      <c r="V24" s="30"/>
      <c r="W24" s="31"/>
      <c r="X24" s="32"/>
    </row>
    <row r="25" spans="1:24" x14ac:dyDescent="0.3">
      <c r="A25" s="47">
        <v>21</v>
      </c>
      <c r="B25" s="46"/>
      <c r="E25" s="47">
        <v>44</v>
      </c>
      <c r="F25" s="46"/>
      <c r="I25" s="92"/>
      <c r="J25" s="93"/>
      <c r="K25" s="94"/>
    </row>
    <row r="26" spans="1:24" ht="15" thickBot="1" x14ac:dyDescent="0.35">
      <c r="A26" s="47">
        <v>22</v>
      </c>
      <c r="B26" s="46"/>
      <c r="E26" s="47">
        <v>45</v>
      </c>
      <c r="F26" s="46"/>
      <c r="I26" s="95"/>
      <c r="J26" s="96"/>
      <c r="K26" s="97"/>
    </row>
    <row r="27" spans="1:24" x14ac:dyDescent="0.3">
      <c r="A27" s="47">
        <v>23</v>
      </c>
      <c r="B27" s="46"/>
      <c r="E27" s="47">
        <v>46</v>
      </c>
      <c r="F27" s="46"/>
      <c r="K27" s="23"/>
    </row>
    <row r="28" spans="1:24" ht="15" thickBot="1" x14ac:dyDescent="0.35">
      <c r="A28" s="45"/>
      <c r="B28" s="44"/>
      <c r="E28" s="45"/>
      <c r="F28" s="44"/>
      <c r="K28" s="23"/>
    </row>
    <row r="29" spans="1:24" x14ac:dyDescent="0.3">
      <c r="A29" s="41" t="s">
        <v>28</v>
      </c>
      <c r="B29" s="42">
        <f>_xlfn.VAR.S(B5:B27)</f>
        <v>3367.9236842105256</v>
      </c>
      <c r="C29" s="42"/>
      <c r="D29" s="42"/>
      <c r="E29" s="42" t="s">
        <v>28</v>
      </c>
      <c r="F29" s="36">
        <f>_xlfn.VAR.S(F5:F27)</f>
        <v>1466.9575163398677</v>
      </c>
      <c r="K29" s="23"/>
    </row>
    <row r="30" spans="1:24" ht="15" thickBot="1" x14ac:dyDescent="0.35">
      <c r="A30" s="43" t="s">
        <v>11</v>
      </c>
      <c r="B30" s="33">
        <f>AVERAGE(B5:B27)</f>
        <v>116.15</v>
      </c>
      <c r="C30" s="33"/>
      <c r="D30" s="33"/>
      <c r="E30" s="33" t="s">
        <v>11</v>
      </c>
      <c r="F30" s="21">
        <f>AVERAGE(F5:F27)</f>
        <v>147.38888888888889</v>
      </c>
      <c r="G30" s="33"/>
      <c r="H30" s="33"/>
      <c r="I30" s="33"/>
      <c r="J30" s="33"/>
      <c r="K30" s="21"/>
    </row>
    <row r="34" spans="1:18" ht="15" thickBot="1" x14ac:dyDescent="0.35"/>
    <row r="35" spans="1:18" x14ac:dyDescent="0.3">
      <c r="G35" s="4" t="s">
        <v>29</v>
      </c>
      <c r="H35" s="4" t="s">
        <v>30</v>
      </c>
      <c r="Q35" s="4" t="s">
        <v>29</v>
      </c>
      <c r="R35" s="4" t="s">
        <v>30</v>
      </c>
    </row>
    <row r="36" spans="1:18" x14ac:dyDescent="0.3">
      <c r="A36" t="s">
        <v>31</v>
      </c>
      <c r="B36" t="s">
        <v>73</v>
      </c>
      <c r="G36">
        <v>70</v>
      </c>
      <c r="H36">
        <v>2</v>
      </c>
      <c r="Q36">
        <v>70</v>
      </c>
      <c r="R36">
        <v>1</v>
      </c>
    </row>
    <row r="37" spans="1:18" x14ac:dyDescent="0.3">
      <c r="A37" t="s">
        <v>74</v>
      </c>
      <c r="B37">
        <v>70</v>
      </c>
      <c r="G37">
        <v>90</v>
      </c>
      <c r="H37">
        <v>9</v>
      </c>
      <c r="Q37">
        <v>90</v>
      </c>
      <c r="R37">
        <v>4</v>
      </c>
    </row>
    <row r="38" spans="1:18" x14ac:dyDescent="0.3">
      <c r="A38" t="s">
        <v>75</v>
      </c>
      <c r="B38">
        <v>90</v>
      </c>
      <c r="G38">
        <v>110</v>
      </c>
      <c r="H38">
        <v>7</v>
      </c>
      <c r="Q38">
        <v>110</v>
      </c>
      <c r="R38">
        <v>4</v>
      </c>
    </row>
    <row r="39" spans="1:18" x14ac:dyDescent="0.3">
      <c r="A39" t="s">
        <v>76</v>
      </c>
      <c r="B39">
        <v>110</v>
      </c>
      <c r="G39">
        <v>130</v>
      </c>
      <c r="H39">
        <v>0</v>
      </c>
      <c r="Q39">
        <v>130</v>
      </c>
      <c r="R39">
        <v>1</v>
      </c>
    </row>
    <row r="40" spans="1:18" x14ac:dyDescent="0.3">
      <c r="A40" t="s">
        <v>77</v>
      </c>
      <c r="B40">
        <v>130</v>
      </c>
      <c r="G40">
        <v>150</v>
      </c>
      <c r="H40">
        <v>0</v>
      </c>
      <c r="Q40">
        <v>150</v>
      </c>
      <c r="R40">
        <v>4</v>
      </c>
    </row>
    <row r="41" spans="1:18" x14ac:dyDescent="0.3">
      <c r="A41" t="s">
        <v>78</v>
      </c>
      <c r="B41">
        <v>150</v>
      </c>
      <c r="G41">
        <v>170</v>
      </c>
      <c r="H41">
        <v>0</v>
      </c>
      <c r="Q41">
        <v>170</v>
      </c>
      <c r="R41">
        <v>4</v>
      </c>
    </row>
    <row r="42" spans="1:18" x14ac:dyDescent="0.3">
      <c r="A42" t="s">
        <v>79</v>
      </c>
      <c r="B42">
        <v>170</v>
      </c>
      <c r="G42">
        <v>190</v>
      </c>
      <c r="H42">
        <v>0</v>
      </c>
      <c r="Q42">
        <v>190</v>
      </c>
      <c r="R42">
        <v>2</v>
      </c>
    </row>
    <row r="43" spans="1:18" ht="15" thickBot="1" x14ac:dyDescent="0.35">
      <c r="A43" t="s">
        <v>80</v>
      </c>
      <c r="B43">
        <v>190</v>
      </c>
      <c r="G43" s="33" t="s">
        <v>39</v>
      </c>
      <c r="H43" s="33">
        <v>5</v>
      </c>
      <c r="Q43" s="33" t="s">
        <v>39</v>
      </c>
      <c r="R43" s="33">
        <v>3</v>
      </c>
    </row>
    <row r="44" spans="1:18" x14ac:dyDescent="0.3">
      <c r="A44" t="s">
        <v>81</v>
      </c>
    </row>
    <row r="53" spans="1:9" ht="23.4" x14ac:dyDescent="0.45">
      <c r="A53" s="85" t="s">
        <v>41</v>
      </c>
      <c r="B53" s="85"/>
      <c r="C53" s="85"/>
      <c r="E53" t="s">
        <v>42</v>
      </c>
    </row>
    <row r="54" spans="1:9" ht="15" thickBot="1" x14ac:dyDescent="0.35"/>
    <row r="55" spans="1:9" ht="43.2" x14ac:dyDescent="0.3">
      <c r="A55" s="34" t="s">
        <v>43</v>
      </c>
      <c r="B55" s="34" t="s">
        <v>44</v>
      </c>
      <c r="C55" s="34" t="s">
        <v>45</v>
      </c>
      <c r="D55" s="34" t="s">
        <v>46</v>
      </c>
      <c r="E55" s="34" t="s">
        <v>47</v>
      </c>
      <c r="F55" s="2"/>
      <c r="G55" s="35" t="s">
        <v>48</v>
      </c>
      <c r="H55" s="36">
        <f>COUNT(B56:B78)</f>
        <v>23</v>
      </c>
    </row>
    <row r="56" spans="1:9" x14ac:dyDescent="0.3">
      <c r="A56">
        <v>1</v>
      </c>
      <c r="B56">
        <v>102</v>
      </c>
      <c r="C56">
        <f t="shared" ref="C56:C78" si="0">(A56-1)/$H$55</f>
        <v>0</v>
      </c>
      <c r="D56">
        <f t="shared" ref="D56:D78" si="1">_xlfn.NORM.DIST(B56,$H$57,$H$58,1)</f>
        <v>0.42564403635631021</v>
      </c>
      <c r="E56">
        <f t="shared" ref="E56:E78" si="2">ABS(C56-D56)</f>
        <v>0.42564403635631021</v>
      </c>
      <c r="G56" s="37"/>
      <c r="H56" s="23"/>
    </row>
    <row r="57" spans="1:9" x14ac:dyDescent="0.3">
      <c r="A57">
        <v>2</v>
      </c>
      <c r="B57">
        <v>110</v>
      </c>
      <c r="C57">
        <f t="shared" si="0"/>
        <v>4.3478260869565216E-2</v>
      </c>
      <c r="D57">
        <f t="shared" si="1"/>
        <v>0.48255414863129398</v>
      </c>
      <c r="E57">
        <f t="shared" si="2"/>
        <v>0.43907588776172879</v>
      </c>
      <c r="G57" s="37" t="s">
        <v>11</v>
      </c>
      <c r="H57" s="23">
        <f>AVERAGE(B56:B78)</f>
        <v>112.43478260869566</v>
      </c>
    </row>
    <row r="58" spans="1:9" ht="15" thickBot="1" x14ac:dyDescent="0.35">
      <c r="A58">
        <v>3</v>
      </c>
      <c r="B58">
        <v>229</v>
      </c>
      <c r="C58">
        <f t="shared" si="0"/>
        <v>8.6956521739130432E-2</v>
      </c>
      <c r="D58">
        <f t="shared" si="1"/>
        <v>0.98188132569684849</v>
      </c>
      <c r="E58">
        <f t="shared" si="2"/>
        <v>0.89492480395771801</v>
      </c>
      <c r="G58" s="38" t="s">
        <v>49</v>
      </c>
      <c r="H58" s="21">
        <f>_xlfn.STDEV.S(B56:B78)</f>
        <v>55.659538173823535</v>
      </c>
    </row>
    <row r="59" spans="1:9" x14ac:dyDescent="0.3">
      <c r="A59">
        <v>4</v>
      </c>
      <c r="B59">
        <v>226</v>
      </c>
      <c r="C59">
        <f t="shared" si="0"/>
        <v>0.13043478260869565</v>
      </c>
      <c r="D59">
        <f t="shared" si="1"/>
        <v>0.97934251010500628</v>
      </c>
      <c r="E59">
        <f t="shared" si="2"/>
        <v>0.8489077274963106</v>
      </c>
    </row>
    <row r="60" spans="1:9" x14ac:dyDescent="0.3">
      <c r="A60">
        <v>5</v>
      </c>
      <c r="B60">
        <v>194</v>
      </c>
      <c r="C60">
        <f t="shared" si="0"/>
        <v>0.17391304347826086</v>
      </c>
      <c r="D60">
        <f t="shared" si="1"/>
        <v>0.92859832910280371</v>
      </c>
      <c r="E60">
        <f t="shared" si="2"/>
        <v>0.75468528562454285</v>
      </c>
    </row>
    <row r="61" spans="1:9" ht="15" thickBot="1" x14ac:dyDescent="0.35">
      <c r="A61">
        <v>6</v>
      </c>
      <c r="B61">
        <v>200</v>
      </c>
      <c r="C61">
        <f t="shared" si="0"/>
        <v>0.21739130434782608</v>
      </c>
      <c r="D61">
        <f t="shared" si="1"/>
        <v>0.94216713572091049</v>
      </c>
      <c r="E61">
        <f t="shared" si="2"/>
        <v>0.72477583137308443</v>
      </c>
    </row>
    <row r="62" spans="1:9" x14ac:dyDescent="0.3">
      <c r="A62">
        <v>7</v>
      </c>
      <c r="B62">
        <v>207</v>
      </c>
      <c r="C62">
        <f t="shared" si="0"/>
        <v>0.2608695652173913</v>
      </c>
      <c r="D62">
        <f t="shared" si="1"/>
        <v>0.95533983615022855</v>
      </c>
      <c r="E62">
        <f t="shared" si="2"/>
        <v>0.6944702709328372</v>
      </c>
      <c r="G62" s="82" t="s">
        <v>50</v>
      </c>
      <c r="H62" s="83"/>
      <c r="I62" s="84"/>
    </row>
    <row r="63" spans="1:9" ht="15" thickBot="1" x14ac:dyDescent="0.35">
      <c r="A63">
        <v>8</v>
      </c>
      <c r="B63">
        <v>94</v>
      </c>
      <c r="C63">
        <f t="shared" si="0"/>
        <v>0.30434782608695654</v>
      </c>
      <c r="D63">
        <f t="shared" si="1"/>
        <v>0.37024437901487001</v>
      </c>
      <c r="E63">
        <f t="shared" si="2"/>
        <v>6.5896552927913465E-2</v>
      </c>
      <c r="G63" s="79">
        <f>MAX(E56:E78)</f>
        <v>0.89492480395771801</v>
      </c>
      <c r="H63" s="80"/>
      <c r="I63" s="81"/>
    </row>
    <row r="64" spans="1:9" x14ac:dyDescent="0.3">
      <c r="A64">
        <v>9</v>
      </c>
      <c r="B64">
        <v>100</v>
      </c>
      <c r="C64">
        <f t="shared" si="0"/>
        <v>0.34782608695652173</v>
      </c>
      <c r="D64">
        <f t="shared" si="1"/>
        <v>0.41160901372122005</v>
      </c>
      <c r="E64">
        <f t="shared" si="2"/>
        <v>6.3782926764698322E-2</v>
      </c>
    </row>
    <row r="65" spans="1:9" ht="15" thickBot="1" x14ac:dyDescent="0.35">
      <c r="A65">
        <v>10</v>
      </c>
      <c r="B65">
        <v>101</v>
      </c>
      <c r="C65">
        <f t="shared" si="0"/>
        <v>0.39130434782608697</v>
      </c>
      <c r="D65">
        <f t="shared" si="1"/>
        <v>0.41861357444542879</v>
      </c>
      <c r="E65">
        <f t="shared" si="2"/>
        <v>2.730922661934182E-2</v>
      </c>
    </row>
    <row r="66" spans="1:9" x14ac:dyDescent="0.3">
      <c r="A66">
        <v>11</v>
      </c>
      <c r="B66">
        <v>100</v>
      </c>
      <c r="C66">
        <f t="shared" si="0"/>
        <v>0.43478260869565216</v>
      </c>
      <c r="D66">
        <f t="shared" si="1"/>
        <v>0.41160901372122005</v>
      </c>
      <c r="E66">
        <f t="shared" si="2"/>
        <v>2.317359497443211E-2</v>
      </c>
      <c r="G66" s="82" t="s">
        <v>51</v>
      </c>
      <c r="H66" s="83"/>
      <c r="I66" s="39" t="s">
        <v>52</v>
      </c>
    </row>
    <row r="67" spans="1:9" ht="15" thickBot="1" x14ac:dyDescent="0.35">
      <c r="A67">
        <v>12</v>
      </c>
      <c r="B67">
        <v>79</v>
      </c>
      <c r="C67">
        <f t="shared" si="0"/>
        <v>0.47826086956521741</v>
      </c>
      <c r="D67">
        <f t="shared" si="1"/>
        <v>0.27401932289536568</v>
      </c>
      <c r="E67">
        <f t="shared" si="2"/>
        <v>0.20424154666985173</v>
      </c>
      <c r="G67" s="79">
        <v>0.27489999999999998</v>
      </c>
      <c r="H67" s="80"/>
      <c r="I67" s="81"/>
    </row>
    <row r="68" spans="1:9" x14ac:dyDescent="0.3">
      <c r="A68">
        <v>13</v>
      </c>
      <c r="B68">
        <v>52</v>
      </c>
      <c r="C68">
        <f t="shared" si="0"/>
        <v>0.52173913043478259</v>
      </c>
      <c r="D68">
        <f t="shared" si="1"/>
        <v>0.13878511045160291</v>
      </c>
      <c r="E68">
        <f t="shared" si="2"/>
        <v>0.38295401998317968</v>
      </c>
    </row>
    <row r="69" spans="1:9" ht="15" thickBot="1" x14ac:dyDescent="0.35">
      <c r="A69">
        <v>14</v>
      </c>
      <c r="B69">
        <v>79</v>
      </c>
      <c r="C69">
        <f t="shared" si="0"/>
        <v>0.56521739130434778</v>
      </c>
      <c r="D69">
        <f t="shared" si="1"/>
        <v>0.27401932289536568</v>
      </c>
      <c r="E69">
        <f t="shared" si="2"/>
        <v>0.2911980684089821</v>
      </c>
    </row>
    <row r="70" spans="1:9" x14ac:dyDescent="0.3">
      <c r="A70">
        <v>15</v>
      </c>
      <c r="B70">
        <v>82</v>
      </c>
      <c r="C70">
        <f t="shared" si="0"/>
        <v>0.60869565217391308</v>
      </c>
      <c r="D70">
        <f t="shared" si="1"/>
        <v>0.29225716338653562</v>
      </c>
      <c r="E70">
        <f t="shared" si="2"/>
        <v>0.31643848878737746</v>
      </c>
      <c r="G70" s="86" t="s">
        <v>53</v>
      </c>
      <c r="H70" s="87"/>
      <c r="I70" s="88"/>
    </row>
    <row r="71" spans="1:9" ht="15" thickBot="1" x14ac:dyDescent="0.35">
      <c r="A71">
        <v>16</v>
      </c>
      <c r="B71">
        <v>78</v>
      </c>
      <c r="C71">
        <f t="shared" si="0"/>
        <v>0.65217391304347827</v>
      </c>
      <c r="D71">
        <f t="shared" si="1"/>
        <v>0.26806750340668839</v>
      </c>
      <c r="E71">
        <f t="shared" si="2"/>
        <v>0.38410640963678988</v>
      </c>
      <c r="G71" s="79" t="s">
        <v>54</v>
      </c>
      <c r="H71" s="80"/>
      <c r="I71" s="81"/>
    </row>
    <row r="72" spans="1:9" x14ac:dyDescent="0.3">
      <c r="A72">
        <v>17</v>
      </c>
      <c r="B72">
        <v>72</v>
      </c>
      <c r="C72">
        <f t="shared" si="0"/>
        <v>0.69565217391304346</v>
      </c>
      <c r="D72">
        <f t="shared" si="1"/>
        <v>0.23377645860003871</v>
      </c>
      <c r="E72">
        <f t="shared" si="2"/>
        <v>0.46187571531300475</v>
      </c>
    </row>
    <row r="73" spans="1:9" x14ac:dyDescent="0.3">
      <c r="A73">
        <v>18</v>
      </c>
      <c r="B73">
        <v>51</v>
      </c>
      <c r="C73">
        <f t="shared" si="0"/>
        <v>0.73913043478260865</v>
      </c>
      <c r="D73">
        <f t="shared" si="1"/>
        <v>0.13484858838357372</v>
      </c>
      <c r="E73">
        <f t="shared" si="2"/>
        <v>0.60428184639903493</v>
      </c>
    </row>
    <row r="74" spans="1:9" x14ac:dyDescent="0.3">
      <c r="A74">
        <v>19</v>
      </c>
      <c r="B74">
        <v>79</v>
      </c>
      <c r="C74">
        <f t="shared" si="0"/>
        <v>0.78260869565217395</v>
      </c>
      <c r="D74">
        <f t="shared" si="1"/>
        <v>0.27401932289536568</v>
      </c>
      <c r="E74">
        <f t="shared" si="2"/>
        <v>0.50858937275680827</v>
      </c>
    </row>
    <row r="75" spans="1:9" x14ac:dyDescent="0.3">
      <c r="A75">
        <v>20</v>
      </c>
      <c r="B75">
        <v>77</v>
      </c>
      <c r="C75">
        <f t="shared" si="0"/>
        <v>0.82608695652173914</v>
      </c>
      <c r="D75">
        <f t="shared" si="1"/>
        <v>0.26218147164448907</v>
      </c>
      <c r="E75">
        <f t="shared" si="2"/>
        <v>0.56390548487725001</v>
      </c>
    </row>
    <row r="76" spans="1:9" x14ac:dyDescent="0.3">
      <c r="A76">
        <v>21</v>
      </c>
      <c r="B76">
        <v>106</v>
      </c>
      <c r="C76">
        <f t="shared" si="0"/>
        <v>0.86956521739130432</v>
      </c>
      <c r="D76">
        <f t="shared" si="1"/>
        <v>0.45398093678604079</v>
      </c>
      <c r="E76">
        <f t="shared" si="2"/>
        <v>0.41558428060526353</v>
      </c>
    </row>
    <row r="77" spans="1:9" x14ac:dyDescent="0.3">
      <c r="A77">
        <v>22</v>
      </c>
      <c r="B77">
        <v>90</v>
      </c>
      <c r="C77">
        <f t="shared" si="0"/>
        <v>0.91304347826086951</v>
      </c>
      <c r="D77">
        <f t="shared" si="1"/>
        <v>0.34344775308447117</v>
      </c>
      <c r="E77">
        <f t="shared" si="2"/>
        <v>0.56959572517639834</v>
      </c>
    </row>
    <row r="78" spans="1:9" x14ac:dyDescent="0.3">
      <c r="A78">
        <v>23</v>
      </c>
      <c r="B78">
        <v>78</v>
      </c>
      <c r="C78">
        <f t="shared" si="0"/>
        <v>0.95652173913043481</v>
      </c>
      <c r="D78">
        <f t="shared" si="1"/>
        <v>0.26806750340668839</v>
      </c>
      <c r="E78">
        <f t="shared" si="2"/>
        <v>0.68845423572374642</v>
      </c>
    </row>
    <row r="80" spans="1:9" ht="15" thickBot="1" x14ac:dyDescent="0.35"/>
    <row r="81" spans="1:9" ht="43.2" x14ac:dyDescent="0.3">
      <c r="A81" s="34" t="s">
        <v>43</v>
      </c>
      <c r="B81" s="34" t="s">
        <v>55</v>
      </c>
      <c r="C81" s="34" t="s">
        <v>45</v>
      </c>
      <c r="D81" s="34" t="s">
        <v>46</v>
      </c>
      <c r="E81" s="34" t="s">
        <v>47</v>
      </c>
      <c r="F81" s="2"/>
      <c r="G81" s="35" t="s">
        <v>48</v>
      </c>
      <c r="H81" s="36">
        <f>COUNT(B82:B104)</f>
        <v>23</v>
      </c>
    </row>
    <row r="82" spans="1:9" x14ac:dyDescent="0.3">
      <c r="A82">
        <v>1</v>
      </c>
      <c r="B82">
        <v>22</v>
      </c>
      <c r="C82">
        <f t="shared" ref="C82:C104" si="3">(A82-1)/$H$81</f>
        <v>0</v>
      </c>
      <c r="D82">
        <f t="shared" ref="D82:D104" si="4">_xlfn.NORM.DIST(B82,$H$83,$H$84,1)</f>
        <v>9.9212864254196297E-3</v>
      </c>
      <c r="E82">
        <f t="shared" ref="E82:E104" si="5">ABS(C82-D82)</f>
        <v>9.9212864254196297E-3</v>
      </c>
      <c r="G82" s="37"/>
      <c r="H82" s="23"/>
    </row>
    <row r="83" spans="1:9" x14ac:dyDescent="0.3">
      <c r="A83">
        <v>2</v>
      </c>
      <c r="B83">
        <v>83</v>
      </c>
      <c r="C83">
        <f t="shared" si="3"/>
        <v>4.3478260869565216E-2</v>
      </c>
      <c r="D83">
        <f t="shared" si="4"/>
        <v>0.15044382224039454</v>
      </c>
      <c r="E83">
        <f t="shared" si="5"/>
        <v>0.10696556137082933</v>
      </c>
      <c r="G83" s="37" t="s">
        <v>11</v>
      </c>
      <c r="H83" s="23">
        <f>AVERAGE(B82:B104)</f>
        <v>131.7391304347826</v>
      </c>
    </row>
    <row r="84" spans="1:9" ht="15" thickBot="1" x14ac:dyDescent="0.35">
      <c r="A84">
        <v>3</v>
      </c>
      <c r="B84">
        <v>87</v>
      </c>
      <c r="C84">
        <f t="shared" si="3"/>
        <v>8.6956521739130432E-2</v>
      </c>
      <c r="D84">
        <f t="shared" si="4"/>
        <v>0.17115061289067038</v>
      </c>
      <c r="E84">
        <f t="shared" si="5"/>
        <v>8.4194091151539946E-2</v>
      </c>
      <c r="G84" s="38" t="s">
        <v>49</v>
      </c>
      <c r="H84" s="21">
        <f>_xlfn.STDEV.S(B82:B104)</f>
        <v>47.112261858154341</v>
      </c>
    </row>
    <row r="85" spans="1:9" x14ac:dyDescent="0.3">
      <c r="A85">
        <v>4</v>
      </c>
      <c r="B85">
        <v>88</v>
      </c>
      <c r="C85">
        <f t="shared" si="3"/>
        <v>0.13043478260869565</v>
      </c>
      <c r="D85">
        <f t="shared" si="4"/>
        <v>0.17659947304156634</v>
      </c>
      <c r="E85">
        <f t="shared" si="5"/>
        <v>4.6164690432870692E-2</v>
      </c>
    </row>
    <row r="86" spans="1:9" x14ac:dyDescent="0.3">
      <c r="A86">
        <v>5</v>
      </c>
      <c r="B86">
        <v>89</v>
      </c>
      <c r="C86">
        <f t="shared" si="3"/>
        <v>0.17391304347826086</v>
      </c>
      <c r="D86">
        <f t="shared" si="4"/>
        <v>0.18215677021814269</v>
      </c>
      <c r="E86">
        <f t="shared" si="5"/>
        <v>8.2437267398818292E-3</v>
      </c>
    </row>
    <row r="87" spans="1:9" ht="15" thickBot="1" x14ac:dyDescent="0.35">
      <c r="A87">
        <v>6</v>
      </c>
      <c r="B87">
        <v>91</v>
      </c>
      <c r="C87">
        <f t="shared" si="3"/>
        <v>0.21739130434782608</v>
      </c>
      <c r="D87">
        <f t="shared" si="4"/>
        <v>0.19359498992244986</v>
      </c>
      <c r="E87">
        <f t="shared" si="5"/>
        <v>2.3796314425376219E-2</v>
      </c>
    </row>
    <row r="88" spans="1:9" x14ac:dyDescent="0.3">
      <c r="A88">
        <v>7</v>
      </c>
      <c r="B88">
        <v>92</v>
      </c>
      <c r="C88">
        <f t="shared" si="3"/>
        <v>0.2608695652173913</v>
      </c>
      <c r="D88">
        <f t="shared" si="4"/>
        <v>0.19947480335250284</v>
      </c>
      <c r="E88">
        <f t="shared" si="5"/>
        <v>6.1394761864888459E-2</v>
      </c>
      <c r="G88" s="82" t="s">
        <v>50</v>
      </c>
      <c r="H88" s="83"/>
      <c r="I88" s="84"/>
    </row>
    <row r="89" spans="1:9" ht="15" thickBot="1" x14ac:dyDescent="0.35">
      <c r="A89">
        <v>8</v>
      </c>
      <c r="B89">
        <v>100</v>
      </c>
      <c r="C89">
        <f t="shared" si="3"/>
        <v>0.30434782608695654</v>
      </c>
      <c r="D89">
        <f t="shared" si="4"/>
        <v>0.25025373297760523</v>
      </c>
      <c r="E89">
        <f t="shared" si="5"/>
        <v>5.4094093109351316E-2</v>
      </c>
      <c r="G89" s="79">
        <f>MAX(E82:E104)</f>
        <v>0.10696556137082933</v>
      </c>
      <c r="H89" s="80"/>
      <c r="I89" s="81"/>
    </row>
    <row r="90" spans="1:9" x14ac:dyDescent="0.3">
      <c r="A90">
        <v>9</v>
      </c>
      <c r="B90">
        <v>103</v>
      </c>
      <c r="C90">
        <f t="shared" si="3"/>
        <v>0.34782608695652173</v>
      </c>
      <c r="D90">
        <f t="shared" si="4"/>
        <v>0.2709263291582823</v>
      </c>
      <c r="E90">
        <f t="shared" si="5"/>
        <v>7.6899757798239432E-2</v>
      </c>
    </row>
    <row r="91" spans="1:9" ht="15" thickBot="1" x14ac:dyDescent="0.35">
      <c r="A91">
        <v>10</v>
      </c>
      <c r="B91">
        <v>123</v>
      </c>
      <c r="C91">
        <f t="shared" si="3"/>
        <v>0.39130434782608697</v>
      </c>
      <c r="D91">
        <f t="shared" si="4"/>
        <v>0.426420056049579</v>
      </c>
      <c r="E91">
        <f t="shared" si="5"/>
        <v>3.5115708223492026E-2</v>
      </c>
    </row>
    <row r="92" spans="1:9" x14ac:dyDescent="0.3">
      <c r="A92">
        <v>11</v>
      </c>
      <c r="B92">
        <v>132</v>
      </c>
      <c r="C92">
        <f t="shared" si="3"/>
        <v>0.43478260869565216</v>
      </c>
      <c r="D92">
        <f t="shared" si="4"/>
        <v>0.50220900808658375</v>
      </c>
      <c r="E92">
        <f t="shared" si="5"/>
        <v>6.7426399390931591E-2</v>
      </c>
      <c r="G92" s="82" t="s">
        <v>51</v>
      </c>
      <c r="H92" s="83"/>
      <c r="I92" s="39" t="s">
        <v>52</v>
      </c>
    </row>
    <row r="93" spans="1:9" ht="15" thickBot="1" x14ac:dyDescent="0.35">
      <c r="A93">
        <v>12</v>
      </c>
      <c r="B93">
        <v>138</v>
      </c>
      <c r="C93">
        <f t="shared" si="3"/>
        <v>0.47826086956521741</v>
      </c>
      <c r="D93">
        <f t="shared" si="4"/>
        <v>0.5528608285372465</v>
      </c>
      <c r="E93">
        <f t="shared" si="5"/>
        <v>7.459995897202909E-2</v>
      </c>
      <c r="G93" s="79">
        <v>0.27489999999999998</v>
      </c>
      <c r="H93" s="80"/>
      <c r="I93" s="81"/>
    </row>
    <row r="94" spans="1:9" x14ac:dyDescent="0.3">
      <c r="A94">
        <v>13</v>
      </c>
      <c r="B94">
        <v>138</v>
      </c>
      <c r="C94">
        <f t="shared" si="3"/>
        <v>0.52173913043478259</v>
      </c>
      <c r="D94">
        <f t="shared" si="4"/>
        <v>0.5528608285372465</v>
      </c>
      <c r="E94">
        <f t="shared" si="5"/>
        <v>3.1121698102463902E-2</v>
      </c>
    </row>
    <row r="95" spans="1:9" ht="15" thickBot="1" x14ac:dyDescent="0.35">
      <c r="A95">
        <v>14</v>
      </c>
      <c r="B95">
        <v>142</v>
      </c>
      <c r="C95">
        <f t="shared" si="3"/>
        <v>0.56521739130434778</v>
      </c>
      <c r="D95">
        <f t="shared" si="4"/>
        <v>0.58620603039337071</v>
      </c>
      <c r="E95">
        <f t="shared" si="5"/>
        <v>2.0988639089022931E-2</v>
      </c>
    </row>
    <row r="96" spans="1:9" x14ac:dyDescent="0.3">
      <c r="A96">
        <v>15</v>
      </c>
      <c r="B96">
        <v>153</v>
      </c>
      <c r="C96">
        <f t="shared" si="3"/>
        <v>0.60869565217391308</v>
      </c>
      <c r="D96">
        <f t="shared" si="4"/>
        <v>0.67410648858644873</v>
      </c>
      <c r="E96">
        <f t="shared" si="5"/>
        <v>6.5410836412535645E-2</v>
      </c>
      <c r="G96" s="82" t="s">
        <v>53</v>
      </c>
      <c r="H96" s="83"/>
      <c r="I96" s="84"/>
    </row>
    <row r="97" spans="1:9" ht="15" thickBot="1" x14ac:dyDescent="0.35">
      <c r="A97">
        <v>16</v>
      </c>
      <c r="B97">
        <v>158</v>
      </c>
      <c r="C97">
        <f t="shared" si="3"/>
        <v>0.65217391304347827</v>
      </c>
      <c r="D97">
        <f t="shared" si="4"/>
        <v>0.71137650435039745</v>
      </c>
      <c r="E97">
        <f t="shared" si="5"/>
        <v>5.9202591306919183E-2</v>
      </c>
      <c r="G97" s="79" t="s">
        <v>54</v>
      </c>
      <c r="H97" s="80"/>
      <c r="I97" s="81"/>
    </row>
    <row r="98" spans="1:9" x14ac:dyDescent="0.3">
      <c r="A98">
        <v>17</v>
      </c>
      <c r="B98">
        <v>160</v>
      </c>
      <c r="C98">
        <f t="shared" si="3"/>
        <v>0.69565217391304346</v>
      </c>
      <c r="D98">
        <f t="shared" si="4"/>
        <v>0.72570099397410037</v>
      </c>
      <c r="E98">
        <f t="shared" si="5"/>
        <v>3.0048820061056913E-2</v>
      </c>
    </row>
    <row r="99" spans="1:9" x14ac:dyDescent="0.3">
      <c r="A99">
        <v>18</v>
      </c>
      <c r="B99">
        <v>165</v>
      </c>
      <c r="C99">
        <f t="shared" si="3"/>
        <v>0.73913043478260865</v>
      </c>
      <c r="D99">
        <f t="shared" si="4"/>
        <v>0.75990337505373196</v>
      </c>
      <c r="E99">
        <f t="shared" si="5"/>
        <v>2.0772940271123308E-2</v>
      </c>
    </row>
    <row r="100" spans="1:9" x14ac:dyDescent="0.3">
      <c r="A100">
        <v>19</v>
      </c>
      <c r="B100">
        <v>176</v>
      </c>
      <c r="C100">
        <f t="shared" si="3"/>
        <v>0.78260869565217395</v>
      </c>
      <c r="D100">
        <f t="shared" si="4"/>
        <v>0.82625696032906937</v>
      </c>
      <c r="E100">
        <f t="shared" si="5"/>
        <v>4.3648264676895421E-2</v>
      </c>
    </row>
    <row r="101" spans="1:9" x14ac:dyDescent="0.3">
      <c r="A101">
        <v>20</v>
      </c>
      <c r="B101">
        <v>179</v>
      </c>
      <c r="C101">
        <f t="shared" si="3"/>
        <v>0.82608695652173914</v>
      </c>
      <c r="D101">
        <f t="shared" si="4"/>
        <v>0.84210679824702606</v>
      </c>
      <c r="E101">
        <f t="shared" si="5"/>
        <v>1.6019841725286921E-2</v>
      </c>
    </row>
    <row r="102" spans="1:9" x14ac:dyDescent="0.3">
      <c r="A102">
        <v>21</v>
      </c>
      <c r="B102">
        <v>191</v>
      </c>
      <c r="C102">
        <f t="shared" si="3"/>
        <v>0.86956521739130432</v>
      </c>
      <c r="D102">
        <f t="shared" si="4"/>
        <v>0.89577972482358748</v>
      </c>
      <c r="E102">
        <f t="shared" si="5"/>
        <v>2.6214507432283152E-2</v>
      </c>
    </row>
    <row r="103" spans="1:9" x14ac:dyDescent="0.3">
      <c r="A103">
        <v>22</v>
      </c>
      <c r="B103">
        <v>197</v>
      </c>
      <c r="C103">
        <f t="shared" si="3"/>
        <v>0.91304347826086951</v>
      </c>
      <c r="D103">
        <f t="shared" si="4"/>
        <v>0.91700746850875847</v>
      </c>
      <c r="E103">
        <f t="shared" si="5"/>
        <v>3.9639902478889599E-3</v>
      </c>
    </row>
    <row r="104" spans="1:9" x14ac:dyDescent="0.3">
      <c r="A104">
        <v>23</v>
      </c>
      <c r="B104">
        <v>223</v>
      </c>
      <c r="C104">
        <f t="shared" si="3"/>
        <v>0.95652173913043481</v>
      </c>
      <c r="D104">
        <f t="shared" si="4"/>
        <v>0.97363305979526193</v>
      </c>
      <c r="E104">
        <f t="shared" si="5"/>
        <v>1.7111320664827123E-2</v>
      </c>
    </row>
  </sheetData>
  <autoFilter ref="A55:C78" xr:uid="{D1735593-0603-4271-A628-392930187D0A}">
    <sortState xmlns:xlrd2="http://schemas.microsoft.com/office/spreadsheetml/2017/richdata2" ref="A56:C78">
      <sortCondition ref="B55:B78"/>
    </sortState>
  </autoFilter>
  <mergeCells count="26">
    <mergeCell ref="V20:X20"/>
    <mergeCell ref="I21:K21"/>
    <mergeCell ref="A53:C53"/>
    <mergeCell ref="G62:I62"/>
    <mergeCell ref="A1:F1"/>
    <mergeCell ref="R4:T5"/>
    <mergeCell ref="V4:X5"/>
    <mergeCell ref="G70:I70"/>
    <mergeCell ref="R21:T21"/>
    <mergeCell ref="V21:X21"/>
    <mergeCell ref="I22:K23"/>
    <mergeCell ref="R22:T23"/>
    <mergeCell ref="V22:X23"/>
    <mergeCell ref="I25:K26"/>
    <mergeCell ref="G63:I63"/>
    <mergeCell ref="G66:H66"/>
    <mergeCell ref="G67:I67"/>
    <mergeCell ref="I20:K20"/>
    <mergeCell ref="R20:T20"/>
    <mergeCell ref="G97:I97"/>
    <mergeCell ref="G71:I71"/>
    <mergeCell ref="G88:I88"/>
    <mergeCell ref="G89:I89"/>
    <mergeCell ref="G92:H92"/>
    <mergeCell ref="G93:I93"/>
    <mergeCell ref="G96:I9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52D21-C05E-483B-B83D-6B3F6B267417}">
  <dimension ref="A1:X97"/>
  <sheetViews>
    <sheetView topLeftCell="A61" zoomScale="87" zoomScaleNormal="87" workbookViewId="0">
      <selection activeCell="B5" sqref="B5:B17"/>
    </sheetView>
  </sheetViews>
  <sheetFormatPr defaultRowHeight="14.4" x14ac:dyDescent="0.3"/>
  <cols>
    <col min="2" max="2" width="19.88671875" customWidth="1"/>
    <col min="3" max="3" width="11.5546875" customWidth="1"/>
    <col min="6" max="6" width="17.88671875" customWidth="1"/>
    <col min="9" max="9" width="29" bestFit="1" customWidth="1"/>
    <col min="11" max="11" width="11.109375" customWidth="1"/>
    <col min="14" max="14" width="29" bestFit="1" customWidth="1"/>
  </cols>
  <sheetData>
    <row r="1" spans="1:24" ht="26.4" thickBot="1" x14ac:dyDescent="0.55000000000000004">
      <c r="A1" s="114" t="s">
        <v>56</v>
      </c>
      <c r="B1" s="115"/>
      <c r="C1" s="115"/>
      <c r="D1" s="115"/>
      <c r="E1" s="115"/>
      <c r="F1" s="116"/>
    </row>
    <row r="2" spans="1:24" x14ac:dyDescent="0.3">
      <c r="A2" s="75" t="s">
        <v>1</v>
      </c>
      <c r="B2" s="62"/>
      <c r="C2" s="62"/>
      <c r="D2" s="62"/>
      <c r="E2" s="74" t="s">
        <v>2</v>
      </c>
      <c r="F2" s="61"/>
    </row>
    <row r="3" spans="1:24" ht="29.4" thickBot="1" x14ac:dyDescent="0.35">
      <c r="A3" s="9" t="s">
        <v>4</v>
      </c>
      <c r="B3" s="73" t="s">
        <v>5</v>
      </c>
      <c r="C3" s="10"/>
      <c r="D3" s="10"/>
      <c r="E3" s="10" t="s">
        <v>6</v>
      </c>
      <c r="F3" s="72" t="s">
        <v>7</v>
      </c>
    </row>
    <row r="4" spans="1:24" ht="15" thickBot="1" x14ac:dyDescent="0.35">
      <c r="A4" s="60" t="s">
        <v>8</v>
      </c>
      <c r="B4" s="59" t="s">
        <v>4</v>
      </c>
      <c r="C4" s="71"/>
      <c r="D4" s="59"/>
      <c r="E4" s="59" t="s">
        <v>8</v>
      </c>
      <c r="F4" s="40" t="s">
        <v>6</v>
      </c>
      <c r="I4" s="105" t="s">
        <v>9</v>
      </c>
      <c r="J4" s="106"/>
      <c r="K4" s="107"/>
      <c r="N4" s="105" t="s">
        <v>10</v>
      </c>
      <c r="O4" s="106"/>
      <c r="P4" s="107"/>
      <c r="R4" t="s">
        <v>10</v>
      </c>
    </row>
    <row r="5" spans="1:24" ht="15" thickBot="1" x14ac:dyDescent="0.35">
      <c r="A5" s="70">
        <v>1</v>
      </c>
      <c r="B5" s="69">
        <v>67</v>
      </c>
      <c r="C5" s="69"/>
      <c r="D5" s="69"/>
      <c r="E5" s="69">
        <v>24</v>
      </c>
      <c r="F5" s="68">
        <v>34</v>
      </c>
      <c r="I5" s="111"/>
      <c r="J5" s="112"/>
      <c r="K5" s="113"/>
      <c r="N5" s="111"/>
      <c r="O5" s="112"/>
      <c r="P5" s="113"/>
    </row>
    <row r="6" spans="1:24" x14ac:dyDescent="0.3">
      <c r="A6" s="9">
        <v>2</v>
      </c>
      <c r="B6" s="10">
        <v>25</v>
      </c>
      <c r="C6" s="10"/>
      <c r="D6" s="10"/>
      <c r="E6" s="10">
        <v>25</v>
      </c>
      <c r="F6" s="11">
        <v>27</v>
      </c>
      <c r="I6" s="3"/>
      <c r="J6" s="4" t="s">
        <v>57</v>
      </c>
      <c r="K6" s="5" t="s">
        <v>6</v>
      </c>
      <c r="N6" s="3"/>
      <c r="O6" s="4" t="s">
        <v>57</v>
      </c>
      <c r="P6" s="5" t="s">
        <v>6</v>
      </c>
      <c r="S6" t="s">
        <v>4</v>
      </c>
      <c r="T6" t="s">
        <v>6</v>
      </c>
      <c r="V6" s="4"/>
      <c r="W6" s="4"/>
      <c r="X6" s="4"/>
    </row>
    <row r="7" spans="1:24" x14ac:dyDescent="0.3">
      <c r="A7" s="9">
        <v>3</v>
      </c>
      <c r="B7" s="10">
        <v>57</v>
      </c>
      <c r="C7" s="10"/>
      <c r="D7" s="10"/>
      <c r="E7" s="10">
        <v>26</v>
      </c>
      <c r="F7" s="11">
        <v>84</v>
      </c>
      <c r="I7" s="6" t="s">
        <v>11</v>
      </c>
      <c r="J7" s="7">
        <v>50.083333333333336</v>
      </c>
      <c r="K7" s="8">
        <v>70.15384615384616</v>
      </c>
      <c r="N7" s="6" t="s">
        <v>11</v>
      </c>
      <c r="O7">
        <v>51.384615384615387</v>
      </c>
      <c r="P7" s="23">
        <v>67.571428571428569</v>
      </c>
      <c r="R7" t="s">
        <v>11</v>
      </c>
      <c r="S7">
        <v>51.384615384615387</v>
      </c>
      <c r="T7">
        <v>67.571428571428569</v>
      </c>
    </row>
    <row r="8" spans="1:24" x14ac:dyDescent="0.3">
      <c r="A8" s="9">
        <v>4</v>
      </c>
      <c r="B8" s="10">
        <v>44</v>
      </c>
      <c r="C8" s="10"/>
      <c r="D8" s="10"/>
      <c r="E8" s="10">
        <v>27</v>
      </c>
      <c r="F8" s="11">
        <v>82</v>
      </c>
      <c r="I8" s="9" t="s">
        <v>12</v>
      </c>
      <c r="J8" s="10">
        <v>183.17424242424252</v>
      </c>
      <c r="K8" s="11">
        <v>794.80769230769204</v>
      </c>
      <c r="N8" s="9" t="s">
        <v>12</v>
      </c>
      <c r="O8">
        <v>189.92307692307682</v>
      </c>
      <c r="P8" s="23">
        <v>827.03296703296712</v>
      </c>
      <c r="R8" t="s">
        <v>12</v>
      </c>
      <c r="S8">
        <v>189.92307692307682</v>
      </c>
      <c r="T8">
        <v>827.03296703296712</v>
      </c>
    </row>
    <row r="9" spans="1:24" x14ac:dyDescent="0.3">
      <c r="A9" s="9">
        <v>5</v>
      </c>
      <c r="B9" s="10">
        <v>44</v>
      </c>
      <c r="C9" s="10"/>
      <c r="D9" s="10"/>
      <c r="E9" s="10">
        <v>28</v>
      </c>
      <c r="F9" s="11">
        <v>89</v>
      </c>
      <c r="I9" s="9" t="s">
        <v>13</v>
      </c>
      <c r="J9" s="10">
        <v>12</v>
      </c>
      <c r="K9" s="11">
        <v>13</v>
      </c>
      <c r="N9" s="9" t="s">
        <v>13</v>
      </c>
      <c r="O9">
        <v>13</v>
      </c>
      <c r="P9" s="68">
        <v>14</v>
      </c>
      <c r="R9" t="s">
        <v>13</v>
      </c>
      <c r="S9">
        <v>13</v>
      </c>
      <c r="T9">
        <v>14</v>
      </c>
    </row>
    <row r="10" spans="1:24" x14ac:dyDescent="0.3">
      <c r="A10" s="9">
        <v>6</v>
      </c>
      <c r="B10" s="10">
        <v>46</v>
      </c>
      <c r="C10" s="10"/>
      <c r="D10" s="10"/>
      <c r="E10" s="10">
        <v>29</v>
      </c>
      <c r="F10" s="11">
        <v>47</v>
      </c>
      <c r="I10" s="9" t="s">
        <v>14</v>
      </c>
      <c r="J10" s="10">
        <v>502.28734671125966</v>
      </c>
      <c r="K10" s="11"/>
      <c r="N10" s="9"/>
      <c r="O10" s="10"/>
      <c r="P10" s="11"/>
      <c r="R10" t="s">
        <v>15</v>
      </c>
      <c r="S10">
        <v>0</v>
      </c>
    </row>
    <row r="11" spans="1:24" x14ac:dyDescent="0.3">
      <c r="A11" s="9">
        <v>7</v>
      </c>
      <c r="B11" s="10">
        <v>35</v>
      </c>
      <c r="C11" s="10"/>
      <c r="D11" s="10"/>
      <c r="E11" s="10">
        <v>30</v>
      </c>
      <c r="F11" s="11">
        <v>47</v>
      </c>
      <c r="I11" s="9" t="s">
        <v>15</v>
      </c>
      <c r="J11" s="10">
        <v>0</v>
      </c>
      <c r="K11" s="11"/>
      <c r="N11" s="9" t="s">
        <v>15</v>
      </c>
      <c r="O11" s="10">
        <v>0</v>
      </c>
      <c r="P11" s="11"/>
      <c r="R11" t="s">
        <v>16</v>
      </c>
      <c r="S11">
        <v>19</v>
      </c>
    </row>
    <row r="12" spans="1:24" x14ac:dyDescent="0.3">
      <c r="A12" s="9">
        <v>8</v>
      </c>
      <c r="B12" s="10">
        <v>61</v>
      </c>
      <c r="C12" s="10"/>
      <c r="D12" s="10"/>
      <c r="E12" s="10">
        <v>31</v>
      </c>
      <c r="F12" s="11">
        <v>56</v>
      </c>
      <c r="I12" s="9" t="s">
        <v>16</v>
      </c>
      <c r="J12" s="10">
        <v>23</v>
      </c>
      <c r="K12" s="11"/>
      <c r="N12" s="9" t="s">
        <v>16</v>
      </c>
      <c r="O12" s="10">
        <v>19</v>
      </c>
      <c r="P12" s="11"/>
      <c r="R12" t="s">
        <v>17</v>
      </c>
      <c r="S12">
        <v>-1.8857189501450369</v>
      </c>
    </row>
    <row r="13" spans="1:24" x14ac:dyDescent="0.3">
      <c r="A13" s="9">
        <v>9</v>
      </c>
      <c r="B13" s="10">
        <v>59</v>
      </c>
      <c r="C13" s="10"/>
      <c r="D13" s="10"/>
      <c r="E13" s="10">
        <v>32</v>
      </c>
      <c r="F13" s="11">
        <v>48</v>
      </c>
      <c r="I13" s="9" t="s">
        <v>17</v>
      </c>
      <c r="J13" s="10">
        <v>-2.2370446126904979</v>
      </c>
      <c r="K13" s="11"/>
      <c r="N13" s="9" t="s">
        <v>17</v>
      </c>
      <c r="O13" s="10">
        <v>-1.8857189501450369</v>
      </c>
      <c r="P13" s="11"/>
      <c r="R13" t="s">
        <v>18</v>
      </c>
      <c r="S13">
        <v>3.7358514560390077E-2</v>
      </c>
    </row>
    <row r="14" spans="1:24" x14ac:dyDescent="0.3">
      <c r="A14" s="9">
        <v>10</v>
      </c>
      <c r="B14" s="10">
        <v>45</v>
      </c>
      <c r="C14" s="10"/>
      <c r="D14" s="10"/>
      <c r="E14" s="10">
        <v>33</v>
      </c>
      <c r="F14" s="11">
        <v>35</v>
      </c>
      <c r="I14" s="9" t="s">
        <v>18</v>
      </c>
      <c r="J14" s="10">
        <v>1.7633547840312718E-2</v>
      </c>
      <c r="K14" s="11"/>
      <c r="N14" s="9" t="s">
        <v>18</v>
      </c>
      <c r="O14" s="10">
        <v>3.7358514560390077E-2</v>
      </c>
      <c r="P14" s="11"/>
      <c r="R14" t="s">
        <v>19</v>
      </c>
      <c r="S14">
        <v>1.7291328115213698</v>
      </c>
    </row>
    <row r="15" spans="1:24" x14ac:dyDescent="0.3">
      <c r="A15" s="9">
        <v>11</v>
      </c>
      <c r="B15" s="10">
        <v>61</v>
      </c>
      <c r="C15" s="10"/>
      <c r="D15" s="10"/>
      <c r="E15" s="10">
        <v>34</v>
      </c>
      <c r="F15" s="11">
        <v>100</v>
      </c>
      <c r="I15" s="9" t="s">
        <v>19</v>
      </c>
      <c r="J15" s="10">
        <v>1.7138715277470482</v>
      </c>
      <c r="K15" s="11"/>
      <c r="N15" s="9" t="s">
        <v>19</v>
      </c>
      <c r="O15" s="10">
        <v>1.7291328115213698</v>
      </c>
      <c r="P15" s="11"/>
      <c r="R15" t="s">
        <v>20</v>
      </c>
      <c r="S15">
        <v>7.4717029120780154E-2</v>
      </c>
    </row>
    <row r="16" spans="1:24" ht="15" thickBot="1" x14ac:dyDescent="0.35">
      <c r="A16" s="9">
        <v>12</v>
      </c>
      <c r="B16" s="10">
        <v>48</v>
      </c>
      <c r="C16" s="10"/>
      <c r="D16" s="10"/>
      <c r="E16" s="10">
        <v>35</v>
      </c>
      <c r="F16" s="11">
        <v>95</v>
      </c>
      <c r="I16" s="12" t="s">
        <v>20</v>
      </c>
      <c r="J16" s="13">
        <v>3.5267095680625436E-2</v>
      </c>
      <c r="K16" s="14"/>
      <c r="N16" s="12" t="s">
        <v>20</v>
      </c>
      <c r="O16" s="10">
        <v>7.4717029120780154E-2</v>
      </c>
      <c r="P16" s="14"/>
      <c r="R16" t="s">
        <v>22</v>
      </c>
      <c r="S16">
        <v>2.0930240544083096</v>
      </c>
      <c r="V16" s="33"/>
      <c r="W16" s="33"/>
      <c r="X16" s="33"/>
    </row>
    <row r="17" spans="1:16" ht="15" thickBot="1" x14ac:dyDescent="0.35">
      <c r="A17" s="9">
        <v>13</v>
      </c>
      <c r="B17" s="10">
        <v>76</v>
      </c>
      <c r="C17" s="10"/>
      <c r="D17" s="10"/>
      <c r="E17" s="10">
        <v>36</v>
      </c>
      <c r="F17" s="11">
        <v>118</v>
      </c>
      <c r="I17" s="15" t="s">
        <v>22</v>
      </c>
      <c r="J17" s="16">
        <v>2.0686576104190491</v>
      </c>
      <c r="K17" s="17"/>
      <c r="N17" s="15" t="s">
        <v>22</v>
      </c>
      <c r="O17" s="65">
        <v>2.0930240544083096</v>
      </c>
      <c r="P17" s="17"/>
    </row>
    <row r="18" spans="1:16" ht="15" thickBot="1" x14ac:dyDescent="0.35">
      <c r="A18" s="9">
        <v>14</v>
      </c>
      <c r="B18" s="10"/>
      <c r="C18" s="10"/>
      <c r="D18" s="10"/>
      <c r="E18" s="10">
        <v>37</v>
      </c>
      <c r="F18" s="11">
        <v>84</v>
      </c>
      <c r="I18" s="18"/>
      <c r="J18" s="19"/>
      <c r="K18" s="20"/>
      <c r="N18" s="18"/>
      <c r="O18" s="67"/>
      <c r="P18" s="21"/>
    </row>
    <row r="19" spans="1:16" x14ac:dyDescent="0.3">
      <c r="A19" s="9">
        <v>15</v>
      </c>
      <c r="B19" s="10"/>
      <c r="C19" s="10"/>
      <c r="D19" s="10"/>
      <c r="E19" s="10">
        <v>38</v>
      </c>
      <c r="F19" s="11"/>
      <c r="I19" s="22"/>
      <c r="K19" s="23"/>
      <c r="N19" s="24"/>
      <c r="O19" s="25"/>
      <c r="P19" s="26"/>
    </row>
    <row r="20" spans="1:16" ht="15" customHeight="1" x14ac:dyDescent="0.3">
      <c r="A20" s="9">
        <v>16</v>
      </c>
      <c r="B20" s="10"/>
      <c r="C20" s="10"/>
      <c r="D20" s="10"/>
      <c r="E20" s="10">
        <v>39</v>
      </c>
      <c r="F20" s="11"/>
      <c r="I20" s="98" t="s">
        <v>23</v>
      </c>
      <c r="J20" s="99"/>
      <c r="K20" s="100"/>
      <c r="N20" s="89" t="s">
        <v>24</v>
      </c>
      <c r="O20" s="90"/>
      <c r="P20" s="91"/>
    </row>
    <row r="21" spans="1:16" x14ac:dyDescent="0.3">
      <c r="A21" s="9">
        <v>17</v>
      </c>
      <c r="B21" s="10"/>
      <c r="C21" s="10"/>
      <c r="D21" s="10"/>
      <c r="E21" s="10">
        <v>40</v>
      </c>
      <c r="F21" s="11"/>
      <c r="I21" s="98"/>
      <c r="J21" s="99"/>
      <c r="K21" s="100"/>
      <c r="N21" s="89" t="s">
        <v>25</v>
      </c>
      <c r="O21" s="90"/>
      <c r="P21" s="91"/>
    </row>
    <row r="22" spans="1:16" ht="15" thickBot="1" x14ac:dyDescent="0.35">
      <c r="A22" s="9">
        <v>18</v>
      </c>
      <c r="B22" s="10"/>
      <c r="C22" s="10"/>
      <c r="D22" s="10"/>
      <c r="E22" s="10">
        <v>41</v>
      </c>
      <c r="F22" s="11"/>
      <c r="I22" s="101"/>
      <c r="J22" s="102"/>
      <c r="K22" s="103"/>
      <c r="N22" s="120" t="s">
        <v>58</v>
      </c>
      <c r="O22" s="121"/>
      <c r="P22" s="122"/>
    </row>
    <row r="23" spans="1:16" x14ac:dyDescent="0.3">
      <c r="A23" s="9">
        <v>19</v>
      </c>
      <c r="B23" s="10"/>
      <c r="C23" s="10"/>
      <c r="D23" s="10"/>
      <c r="E23" s="10">
        <v>42</v>
      </c>
      <c r="F23" s="11"/>
      <c r="I23" s="24" t="s">
        <v>24</v>
      </c>
      <c r="J23" s="25"/>
      <c r="K23" s="26"/>
      <c r="N23" s="120"/>
      <c r="O23" s="121"/>
      <c r="P23" s="122"/>
    </row>
    <row r="24" spans="1:16" ht="15" thickBot="1" x14ac:dyDescent="0.35">
      <c r="A24" s="9">
        <v>20</v>
      </c>
      <c r="B24" s="10"/>
      <c r="C24" s="10"/>
      <c r="D24" s="10"/>
      <c r="E24" s="10">
        <v>43</v>
      </c>
      <c r="F24" s="11"/>
      <c r="I24" s="27" t="s">
        <v>25</v>
      </c>
      <c r="J24" s="28"/>
      <c r="K24" s="29"/>
      <c r="N24" s="123"/>
      <c r="O24" s="124"/>
      <c r="P24" s="125"/>
    </row>
    <row r="25" spans="1:16" x14ac:dyDescent="0.3">
      <c r="A25" s="9">
        <v>21</v>
      </c>
      <c r="B25" s="10"/>
      <c r="C25" s="10"/>
      <c r="D25" s="10"/>
      <c r="E25" s="10">
        <v>44</v>
      </c>
      <c r="F25" s="11"/>
      <c r="I25" s="117" t="s">
        <v>58</v>
      </c>
      <c r="J25" s="118"/>
      <c r="K25" s="119"/>
    </row>
    <row r="26" spans="1:16" ht="15" thickBot="1" x14ac:dyDescent="0.35">
      <c r="A26" s="9">
        <v>22</v>
      </c>
      <c r="B26" s="10"/>
      <c r="C26" s="10"/>
      <c r="D26" s="10"/>
      <c r="E26" s="10">
        <v>45</v>
      </c>
      <c r="F26" s="11"/>
      <c r="I26" s="95"/>
      <c r="J26" s="96"/>
      <c r="K26" s="97"/>
    </row>
    <row r="27" spans="1:16" x14ac:dyDescent="0.3">
      <c r="A27" s="9">
        <v>23</v>
      </c>
      <c r="B27" s="10"/>
      <c r="C27" s="10"/>
      <c r="D27" s="10"/>
      <c r="E27" s="10">
        <v>46</v>
      </c>
      <c r="F27" s="11"/>
    </row>
    <row r="28" spans="1:16" ht="15" thickBot="1" x14ac:dyDescent="0.35">
      <c r="A28" s="66"/>
      <c r="B28" s="65"/>
      <c r="C28" s="65"/>
      <c r="D28" s="65"/>
      <c r="E28" s="65"/>
      <c r="F28" s="64"/>
    </row>
    <row r="29" spans="1:16" x14ac:dyDescent="0.3">
      <c r="A29" s="63" t="s">
        <v>28</v>
      </c>
      <c r="B29" s="62">
        <f>_xlfn.VAR.S(B5:B27)</f>
        <v>189.92307692307682</v>
      </c>
      <c r="C29" s="62"/>
      <c r="D29" s="62"/>
      <c r="E29" s="62" t="s">
        <v>28</v>
      </c>
      <c r="F29" s="61">
        <f>_xlfn.VAR.S(F5:F18)</f>
        <v>827.03296703296712</v>
      </c>
    </row>
    <row r="30" spans="1:16" ht="15" thickBot="1" x14ac:dyDescent="0.35">
      <c r="A30" s="60" t="s">
        <v>11</v>
      </c>
      <c r="B30" s="59">
        <f>AVERAGE(B5:B27)</f>
        <v>51.384615384615387</v>
      </c>
      <c r="C30" s="59"/>
      <c r="D30" s="59"/>
      <c r="E30" s="59" t="s">
        <v>11</v>
      </c>
      <c r="F30" s="40">
        <f>AVERAGE(F5:F27)</f>
        <v>67.571428571428569</v>
      </c>
    </row>
    <row r="34" spans="1:18" ht="15" thickBot="1" x14ac:dyDescent="0.35"/>
    <row r="35" spans="1:18" x14ac:dyDescent="0.3">
      <c r="G35" s="4" t="s">
        <v>29</v>
      </c>
      <c r="H35" s="4" t="s">
        <v>30</v>
      </c>
      <c r="Q35" s="4" t="s">
        <v>29</v>
      </c>
      <c r="R35" s="4" t="s">
        <v>30</v>
      </c>
    </row>
    <row r="36" spans="1:18" x14ac:dyDescent="0.3">
      <c r="A36" t="s">
        <v>31</v>
      </c>
      <c r="B36" t="s">
        <v>29</v>
      </c>
      <c r="G36">
        <v>40</v>
      </c>
      <c r="H36">
        <v>2</v>
      </c>
      <c r="Q36">
        <v>40</v>
      </c>
      <c r="R36">
        <v>3</v>
      </c>
    </row>
    <row r="37" spans="1:18" x14ac:dyDescent="0.3">
      <c r="A37" t="s">
        <v>59</v>
      </c>
      <c r="B37">
        <v>30</v>
      </c>
      <c r="G37">
        <v>50</v>
      </c>
      <c r="H37">
        <v>5</v>
      </c>
      <c r="Q37">
        <v>50</v>
      </c>
      <c r="R37">
        <v>3</v>
      </c>
    </row>
    <row r="38" spans="1:18" x14ac:dyDescent="0.3">
      <c r="A38" t="s">
        <v>60</v>
      </c>
      <c r="B38">
        <v>40</v>
      </c>
      <c r="G38">
        <v>60</v>
      </c>
      <c r="H38">
        <v>2</v>
      </c>
      <c r="Q38">
        <v>60</v>
      </c>
      <c r="R38">
        <v>1</v>
      </c>
    </row>
    <row r="39" spans="1:18" x14ac:dyDescent="0.3">
      <c r="A39" t="s">
        <v>61</v>
      </c>
      <c r="B39">
        <v>50</v>
      </c>
      <c r="G39">
        <v>70</v>
      </c>
      <c r="H39">
        <v>3</v>
      </c>
      <c r="Q39">
        <v>70</v>
      </c>
      <c r="R39">
        <v>0</v>
      </c>
    </row>
    <row r="40" spans="1:18" x14ac:dyDescent="0.3">
      <c r="A40" t="s">
        <v>62</v>
      </c>
      <c r="B40">
        <v>60</v>
      </c>
      <c r="G40">
        <v>80</v>
      </c>
      <c r="H40">
        <v>1</v>
      </c>
      <c r="Q40">
        <v>80</v>
      </c>
      <c r="R40">
        <v>0</v>
      </c>
    </row>
    <row r="41" spans="1:18" x14ac:dyDescent="0.3">
      <c r="A41" t="s">
        <v>63</v>
      </c>
      <c r="B41">
        <v>70</v>
      </c>
      <c r="G41">
        <v>90</v>
      </c>
      <c r="H41">
        <v>0</v>
      </c>
      <c r="Q41">
        <v>90</v>
      </c>
      <c r="R41">
        <v>4</v>
      </c>
    </row>
    <row r="42" spans="1:18" ht="15" thickBot="1" x14ac:dyDescent="0.35">
      <c r="A42" t="s">
        <v>64</v>
      </c>
      <c r="B42">
        <v>80</v>
      </c>
      <c r="G42" s="33" t="s">
        <v>39</v>
      </c>
      <c r="H42" s="33">
        <v>0</v>
      </c>
      <c r="Q42" s="33" t="s">
        <v>39</v>
      </c>
      <c r="R42" s="33">
        <v>3</v>
      </c>
    </row>
    <row r="43" spans="1:18" ht="15" thickBot="1" x14ac:dyDescent="0.35">
      <c r="A43" t="s">
        <v>65</v>
      </c>
      <c r="B43">
        <v>90</v>
      </c>
      <c r="G43" s="33"/>
      <c r="H43" s="33"/>
      <c r="Q43" s="33"/>
      <c r="R43" s="33"/>
    </row>
    <row r="44" spans="1:18" x14ac:dyDescent="0.3">
      <c r="A44" t="s">
        <v>66</v>
      </c>
    </row>
    <row r="53" spans="1:9" ht="23.4" x14ac:dyDescent="0.45">
      <c r="A53" s="85" t="s">
        <v>41</v>
      </c>
      <c r="B53" s="85"/>
      <c r="C53" s="85"/>
      <c r="E53" t="s">
        <v>42</v>
      </c>
    </row>
    <row r="54" spans="1:9" ht="15" thickBot="1" x14ac:dyDescent="0.35"/>
    <row r="55" spans="1:9" ht="43.2" x14ac:dyDescent="0.3">
      <c r="A55" s="34" t="s">
        <v>43</v>
      </c>
      <c r="B55" s="34" t="s">
        <v>44</v>
      </c>
      <c r="C55" s="34" t="s">
        <v>45</v>
      </c>
      <c r="D55" s="34" t="s">
        <v>46</v>
      </c>
      <c r="E55" s="34" t="s">
        <v>47</v>
      </c>
      <c r="F55" s="2"/>
      <c r="G55" s="35" t="s">
        <v>48</v>
      </c>
      <c r="H55" s="36">
        <f>COUNT(B56:B78)</f>
        <v>13</v>
      </c>
    </row>
    <row r="56" spans="1:9" x14ac:dyDescent="0.3">
      <c r="A56">
        <v>1</v>
      </c>
      <c r="B56">
        <v>25</v>
      </c>
      <c r="C56">
        <f t="shared" ref="C56:C68" si="0">(A56-1)/$H$55</f>
        <v>0</v>
      </c>
      <c r="D56">
        <f t="shared" ref="D56:D68" si="1">_xlfn.NORM.DIST(B56,$H$57,$H$58,1)</f>
        <v>2.777631278874932E-2</v>
      </c>
      <c r="E56">
        <f t="shared" ref="E56:E68" si="2">ABS(C56-D56)</f>
        <v>2.777631278874932E-2</v>
      </c>
      <c r="G56" s="37"/>
      <c r="H56" s="23"/>
    </row>
    <row r="57" spans="1:9" x14ac:dyDescent="0.3">
      <c r="A57">
        <v>2</v>
      </c>
      <c r="B57">
        <v>35</v>
      </c>
      <c r="C57">
        <f t="shared" si="0"/>
        <v>7.6923076923076927E-2</v>
      </c>
      <c r="D57">
        <f t="shared" si="1"/>
        <v>0.11723840292963496</v>
      </c>
      <c r="E57">
        <f t="shared" si="2"/>
        <v>4.031532600655803E-2</v>
      </c>
      <c r="G57" s="37" t="s">
        <v>11</v>
      </c>
      <c r="H57" s="23">
        <f>AVERAGE(B56:B78)</f>
        <v>51.384615384615387</v>
      </c>
    </row>
    <row r="58" spans="1:9" ht="15" thickBot="1" x14ac:dyDescent="0.35">
      <c r="A58">
        <v>3</v>
      </c>
      <c r="B58">
        <v>44</v>
      </c>
      <c r="C58">
        <f t="shared" si="0"/>
        <v>0.15384615384615385</v>
      </c>
      <c r="D58">
        <f t="shared" si="1"/>
        <v>0.29603291217577066</v>
      </c>
      <c r="E58">
        <f t="shared" si="2"/>
        <v>0.1421867583296168</v>
      </c>
      <c r="G58" s="38" t="s">
        <v>49</v>
      </c>
      <c r="H58" s="21">
        <f>_xlfn.STDEV.S(B56:B78)</f>
        <v>13.781258176345032</v>
      </c>
    </row>
    <row r="59" spans="1:9" x14ac:dyDescent="0.3">
      <c r="A59">
        <v>4</v>
      </c>
      <c r="B59">
        <v>44</v>
      </c>
      <c r="C59">
        <f t="shared" si="0"/>
        <v>0.23076923076923078</v>
      </c>
      <c r="D59">
        <f t="shared" si="1"/>
        <v>0.29603291217577066</v>
      </c>
      <c r="E59">
        <f t="shared" si="2"/>
        <v>6.5263681406539875E-2</v>
      </c>
    </row>
    <row r="60" spans="1:9" x14ac:dyDescent="0.3">
      <c r="A60">
        <v>5</v>
      </c>
      <c r="B60">
        <v>45</v>
      </c>
      <c r="C60">
        <f t="shared" si="0"/>
        <v>0.30769230769230771</v>
      </c>
      <c r="D60">
        <f t="shared" si="1"/>
        <v>0.32158095320860691</v>
      </c>
      <c r="E60">
        <f t="shared" si="2"/>
        <v>1.3888645516299203E-2</v>
      </c>
    </row>
    <row r="61" spans="1:9" ht="15" thickBot="1" x14ac:dyDescent="0.35">
      <c r="A61">
        <v>6</v>
      </c>
      <c r="B61">
        <v>46</v>
      </c>
      <c r="C61">
        <f t="shared" si="0"/>
        <v>0.38461538461538464</v>
      </c>
      <c r="D61">
        <f t="shared" si="1"/>
        <v>0.34800204818976715</v>
      </c>
      <c r="E61">
        <f t="shared" si="2"/>
        <v>3.6613336425617482E-2</v>
      </c>
    </row>
    <row r="62" spans="1:9" x14ac:dyDescent="0.3">
      <c r="A62">
        <v>7</v>
      </c>
      <c r="B62">
        <v>48</v>
      </c>
      <c r="C62">
        <f t="shared" si="0"/>
        <v>0.46153846153846156</v>
      </c>
      <c r="D62">
        <f t="shared" si="1"/>
        <v>0.40299767550731486</v>
      </c>
      <c r="E62">
        <f t="shared" si="2"/>
        <v>5.8540786031146708E-2</v>
      </c>
      <c r="G62" s="82" t="s">
        <v>50</v>
      </c>
      <c r="H62" s="83"/>
      <c r="I62" s="84"/>
    </row>
    <row r="63" spans="1:9" ht="15" thickBot="1" x14ac:dyDescent="0.35">
      <c r="A63">
        <v>8</v>
      </c>
      <c r="B63">
        <v>57</v>
      </c>
      <c r="C63">
        <f t="shared" si="0"/>
        <v>0.53846153846153844</v>
      </c>
      <c r="D63">
        <f t="shared" si="1"/>
        <v>0.65816686565036597</v>
      </c>
      <c r="E63">
        <f t="shared" si="2"/>
        <v>0.11970532718882754</v>
      </c>
      <c r="G63" s="79">
        <f>MAX(E56:E78)</f>
        <v>0.1421867583296168</v>
      </c>
      <c r="H63" s="80"/>
      <c r="I63" s="81"/>
    </row>
    <row r="64" spans="1:9" x14ac:dyDescent="0.3">
      <c r="A64">
        <v>9</v>
      </c>
      <c r="B64">
        <v>59</v>
      </c>
      <c r="C64">
        <f t="shared" si="0"/>
        <v>0.61538461538461542</v>
      </c>
      <c r="D64">
        <f t="shared" si="1"/>
        <v>0.70972788358608396</v>
      </c>
      <c r="E64">
        <f t="shared" si="2"/>
        <v>9.4343268201468544E-2</v>
      </c>
    </row>
    <row r="65" spans="1:9" ht="15" thickBot="1" x14ac:dyDescent="0.35">
      <c r="A65">
        <v>10</v>
      </c>
      <c r="B65">
        <v>61</v>
      </c>
      <c r="C65">
        <f t="shared" si="0"/>
        <v>0.69230769230769229</v>
      </c>
      <c r="D65">
        <f t="shared" si="1"/>
        <v>0.75732214258784003</v>
      </c>
      <c r="E65">
        <f t="shared" si="2"/>
        <v>6.501445028014774E-2</v>
      </c>
    </row>
    <row r="66" spans="1:9" x14ac:dyDescent="0.3">
      <c r="A66">
        <v>11</v>
      </c>
      <c r="B66">
        <v>61</v>
      </c>
      <c r="C66">
        <f t="shared" si="0"/>
        <v>0.76923076923076927</v>
      </c>
      <c r="D66">
        <f t="shared" si="1"/>
        <v>0.75732214258784003</v>
      </c>
      <c r="E66">
        <f t="shared" si="2"/>
        <v>1.1908626642929243E-2</v>
      </c>
      <c r="G66" s="82" t="s">
        <v>51</v>
      </c>
      <c r="H66" s="83"/>
      <c r="I66" s="39" t="s">
        <v>52</v>
      </c>
    </row>
    <row r="67" spans="1:9" ht="15" thickBot="1" x14ac:dyDescent="0.35">
      <c r="A67">
        <v>12</v>
      </c>
      <c r="B67">
        <v>67</v>
      </c>
      <c r="C67">
        <f t="shared" si="0"/>
        <v>0.84615384615384615</v>
      </c>
      <c r="D67">
        <f t="shared" si="1"/>
        <v>0.87141144667431958</v>
      </c>
      <c r="E67">
        <f t="shared" si="2"/>
        <v>2.5257600520473433E-2</v>
      </c>
      <c r="G67" s="79">
        <v>0.3614</v>
      </c>
      <c r="H67" s="80"/>
      <c r="I67" s="81"/>
    </row>
    <row r="68" spans="1:9" x14ac:dyDescent="0.3">
      <c r="A68">
        <v>13</v>
      </c>
      <c r="B68">
        <v>76</v>
      </c>
      <c r="C68">
        <f t="shared" si="0"/>
        <v>0.92307692307692313</v>
      </c>
      <c r="D68">
        <f t="shared" si="1"/>
        <v>0.96296245603499142</v>
      </c>
      <c r="E68">
        <f t="shared" si="2"/>
        <v>3.9885532958068293E-2</v>
      </c>
    </row>
    <row r="69" spans="1:9" ht="15" thickBot="1" x14ac:dyDescent="0.35"/>
    <row r="70" spans="1:9" x14ac:dyDescent="0.3">
      <c r="G70" s="86" t="s">
        <v>53</v>
      </c>
      <c r="H70" s="87"/>
      <c r="I70" s="88"/>
    </row>
    <row r="71" spans="1:9" ht="15" thickBot="1" x14ac:dyDescent="0.35">
      <c r="G71" s="79" t="s">
        <v>54</v>
      </c>
      <c r="H71" s="80"/>
      <c r="I71" s="81"/>
    </row>
    <row r="80" spans="1:9" ht="15" thickBot="1" x14ac:dyDescent="0.35"/>
    <row r="81" spans="1:9" ht="43.2" x14ac:dyDescent="0.3">
      <c r="A81" s="34" t="s">
        <v>43</v>
      </c>
      <c r="B81" s="34" t="s">
        <v>55</v>
      </c>
      <c r="C81" s="34" t="s">
        <v>45</v>
      </c>
      <c r="D81" s="34" t="s">
        <v>46</v>
      </c>
      <c r="E81" s="34" t="s">
        <v>47</v>
      </c>
      <c r="F81" s="2"/>
      <c r="G81" s="35" t="s">
        <v>48</v>
      </c>
      <c r="H81" s="36">
        <f>COUNT(B82:B104)</f>
        <v>14</v>
      </c>
    </row>
    <row r="82" spans="1:9" x14ac:dyDescent="0.3">
      <c r="A82">
        <v>1</v>
      </c>
      <c r="B82">
        <v>27</v>
      </c>
      <c r="C82">
        <f t="shared" ref="C82:C95" si="3">(A82-1)/$H$81</f>
        <v>0</v>
      </c>
      <c r="D82">
        <f t="shared" ref="D82:D95" si="4">_xlfn.NORM.DIST(B82,$H$83,$H$84,1)</f>
        <v>7.9154940774855936E-2</v>
      </c>
      <c r="E82">
        <f t="shared" ref="E82:E95" si="5">ABS(C82-D82)</f>
        <v>7.9154940774855936E-2</v>
      </c>
      <c r="G82" s="37"/>
      <c r="H82" s="23"/>
    </row>
    <row r="83" spans="1:9" x14ac:dyDescent="0.3">
      <c r="A83">
        <v>2</v>
      </c>
      <c r="B83">
        <v>34</v>
      </c>
      <c r="C83">
        <f t="shared" si="3"/>
        <v>7.1428571428571425E-2</v>
      </c>
      <c r="D83">
        <f t="shared" si="4"/>
        <v>0.12153055384261904</v>
      </c>
      <c r="E83">
        <f t="shared" si="5"/>
        <v>5.0101982414047619E-2</v>
      </c>
      <c r="G83" s="37" t="s">
        <v>11</v>
      </c>
      <c r="H83" s="23">
        <f>AVERAGE(B82:B104)</f>
        <v>67.571428571428569</v>
      </c>
    </row>
    <row r="84" spans="1:9" ht="15" thickBot="1" x14ac:dyDescent="0.35">
      <c r="A84">
        <v>3</v>
      </c>
      <c r="B84">
        <v>35</v>
      </c>
      <c r="C84">
        <f t="shared" si="3"/>
        <v>0.14285714285714285</v>
      </c>
      <c r="D84">
        <f t="shared" si="4"/>
        <v>0.12869177043694371</v>
      </c>
      <c r="E84">
        <f t="shared" si="5"/>
        <v>1.4165372420199135E-2</v>
      </c>
      <c r="G84" s="38" t="s">
        <v>49</v>
      </c>
      <c r="H84" s="21">
        <f>_xlfn.STDEV.S(B82:B104)</f>
        <v>28.758180871414087</v>
      </c>
    </row>
    <row r="85" spans="1:9" x14ac:dyDescent="0.3">
      <c r="A85">
        <v>4</v>
      </c>
      <c r="B85">
        <v>47</v>
      </c>
      <c r="C85">
        <f t="shared" si="3"/>
        <v>0.21428571428571427</v>
      </c>
      <c r="D85">
        <f t="shared" si="4"/>
        <v>0.23720430638427534</v>
      </c>
      <c r="E85">
        <f t="shared" si="5"/>
        <v>2.2918592098561064E-2</v>
      </c>
    </row>
    <row r="86" spans="1:9" x14ac:dyDescent="0.3">
      <c r="A86">
        <v>5</v>
      </c>
      <c r="B86">
        <v>47</v>
      </c>
      <c r="C86">
        <f t="shared" si="3"/>
        <v>0.2857142857142857</v>
      </c>
      <c r="D86">
        <f t="shared" si="4"/>
        <v>0.23720430638427534</v>
      </c>
      <c r="E86">
        <f t="shared" si="5"/>
        <v>4.8509979330010361E-2</v>
      </c>
    </row>
    <row r="87" spans="1:9" ht="15" thickBot="1" x14ac:dyDescent="0.35">
      <c r="A87">
        <v>6</v>
      </c>
      <c r="B87">
        <v>48</v>
      </c>
      <c r="C87">
        <f t="shared" si="3"/>
        <v>0.35714285714285715</v>
      </c>
      <c r="D87">
        <f t="shared" si="4"/>
        <v>0.24807760232049009</v>
      </c>
      <c r="E87">
        <f t="shared" si="5"/>
        <v>0.10906525482236706</v>
      </c>
    </row>
    <row r="88" spans="1:9" x14ac:dyDescent="0.3">
      <c r="A88">
        <v>7</v>
      </c>
      <c r="B88">
        <v>56</v>
      </c>
      <c r="C88">
        <f t="shared" si="3"/>
        <v>0.42857142857142855</v>
      </c>
      <c r="D88">
        <f t="shared" si="4"/>
        <v>0.34370588106825384</v>
      </c>
      <c r="E88">
        <f t="shared" si="5"/>
        <v>8.486554750317471E-2</v>
      </c>
      <c r="G88" s="82" t="s">
        <v>50</v>
      </c>
      <c r="H88" s="83"/>
      <c r="I88" s="84"/>
    </row>
    <row r="89" spans="1:9" ht="15" thickBot="1" x14ac:dyDescent="0.35">
      <c r="A89">
        <v>8</v>
      </c>
      <c r="B89">
        <v>82</v>
      </c>
      <c r="C89">
        <f t="shared" si="3"/>
        <v>0.5</v>
      </c>
      <c r="D89">
        <f t="shared" si="4"/>
        <v>0.692067960007128</v>
      </c>
      <c r="E89">
        <f t="shared" si="5"/>
        <v>0.192067960007128</v>
      </c>
      <c r="G89" s="79">
        <f>MAX(E82:E104)</f>
        <v>0.192067960007128</v>
      </c>
      <c r="H89" s="80"/>
      <c r="I89" s="81"/>
    </row>
    <row r="90" spans="1:9" x14ac:dyDescent="0.3">
      <c r="A90">
        <v>9</v>
      </c>
      <c r="B90">
        <v>84</v>
      </c>
      <c r="C90">
        <f t="shared" si="3"/>
        <v>0.5714285714285714</v>
      </c>
      <c r="D90">
        <f t="shared" si="4"/>
        <v>0.71609033294566427</v>
      </c>
      <c r="E90">
        <f t="shared" si="5"/>
        <v>0.14466176151709287</v>
      </c>
    </row>
    <row r="91" spans="1:9" ht="15" thickBot="1" x14ac:dyDescent="0.35">
      <c r="A91">
        <v>10</v>
      </c>
      <c r="B91">
        <v>84</v>
      </c>
      <c r="C91">
        <f t="shared" si="3"/>
        <v>0.6428571428571429</v>
      </c>
      <c r="D91">
        <f t="shared" si="4"/>
        <v>0.71609033294566427</v>
      </c>
      <c r="E91">
        <f t="shared" si="5"/>
        <v>7.323319008852136E-2</v>
      </c>
    </row>
    <row r="92" spans="1:9" x14ac:dyDescent="0.3">
      <c r="A92">
        <v>11</v>
      </c>
      <c r="B92">
        <v>89</v>
      </c>
      <c r="C92">
        <f t="shared" si="3"/>
        <v>0.7142857142857143</v>
      </c>
      <c r="D92">
        <f t="shared" si="4"/>
        <v>0.77190330771309301</v>
      </c>
      <c r="E92">
        <f t="shared" si="5"/>
        <v>5.761759342737871E-2</v>
      </c>
      <c r="G92" s="82" t="s">
        <v>51</v>
      </c>
      <c r="H92" s="83"/>
      <c r="I92" s="39" t="s">
        <v>52</v>
      </c>
    </row>
    <row r="93" spans="1:9" ht="15" thickBot="1" x14ac:dyDescent="0.35">
      <c r="A93">
        <v>12</v>
      </c>
      <c r="B93">
        <v>95</v>
      </c>
      <c r="C93">
        <f t="shared" si="3"/>
        <v>0.7857142857142857</v>
      </c>
      <c r="D93">
        <f t="shared" si="4"/>
        <v>0.82989891569027774</v>
      </c>
      <c r="E93">
        <f t="shared" si="5"/>
        <v>4.418462997599204E-2</v>
      </c>
      <c r="G93" s="79">
        <v>0.34889999999999999</v>
      </c>
      <c r="H93" s="80"/>
      <c r="I93" s="81"/>
    </row>
    <row r="94" spans="1:9" x14ac:dyDescent="0.3">
      <c r="A94">
        <v>13</v>
      </c>
      <c r="B94">
        <v>100</v>
      </c>
      <c r="C94">
        <f t="shared" si="3"/>
        <v>0.8571428571428571</v>
      </c>
      <c r="D94">
        <f t="shared" si="4"/>
        <v>0.87026177622531986</v>
      </c>
      <c r="E94">
        <f t="shared" si="5"/>
        <v>1.3118919082462766E-2</v>
      </c>
    </row>
    <row r="95" spans="1:9" ht="15" thickBot="1" x14ac:dyDescent="0.35">
      <c r="A95">
        <v>14</v>
      </c>
      <c r="B95">
        <v>118</v>
      </c>
      <c r="C95">
        <f t="shared" si="3"/>
        <v>0.9285714285714286</v>
      </c>
      <c r="D95">
        <f t="shared" si="4"/>
        <v>0.96024517385152608</v>
      </c>
      <c r="E95">
        <f t="shared" si="5"/>
        <v>3.1673745280097476E-2</v>
      </c>
    </row>
    <row r="96" spans="1:9" x14ac:dyDescent="0.3">
      <c r="G96" s="82" t="s">
        <v>53</v>
      </c>
      <c r="H96" s="83"/>
      <c r="I96" s="84"/>
    </row>
    <row r="97" spans="7:9" ht="15" thickBot="1" x14ac:dyDescent="0.35">
      <c r="G97" s="79" t="s">
        <v>54</v>
      </c>
      <c r="H97" s="80"/>
      <c r="I97" s="81"/>
    </row>
  </sheetData>
  <autoFilter ref="A55:E78" xr:uid="{88B975A6-6BB0-47F5-A838-488A0FA37A89}">
    <sortState xmlns:xlrd2="http://schemas.microsoft.com/office/spreadsheetml/2017/richdata2" ref="A56:E78">
      <sortCondition ref="B55:B78"/>
    </sortState>
  </autoFilter>
  <mergeCells count="21">
    <mergeCell ref="G89:I89"/>
    <mergeCell ref="G92:H92"/>
    <mergeCell ref="G93:I93"/>
    <mergeCell ref="G96:I96"/>
    <mergeCell ref="G97:I97"/>
    <mergeCell ref="G71:I71"/>
    <mergeCell ref="G88:I88"/>
    <mergeCell ref="A1:F1"/>
    <mergeCell ref="I4:K5"/>
    <mergeCell ref="N4:P5"/>
    <mergeCell ref="A53:C53"/>
    <mergeCell ref="I20:K22"/>
    <mergeCell ref="N20:P20"/>
    <mergeCell ref="N21:P21"/>
    <mergeCell ref="I25:K26"/>
    <mergeCell ref="N22:P24"/>
    <mergeCell ref="G62:I62"/>
    <mergeCell ref="G63:I63"/>
    <mergeCell ref="G66:H66"/>
    <mergeCell ref="G67:I67"/>
    <mergeCell ref="G70:I7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93497-92FD-49E6-A219-DE837ACD8D08}">
  <dimension ref="A1:T97"/>
  <sheetViews>
    <sheetView topLeftCell="B1" zoomScale="89" zoomScaleNormal="89" workbookViewId="0">
      <selection activeCell="F5" sqref="F5:F23"/>
    </sheetView>
  </sheetViews>
  <sheetFormatPr defaultRowHeight="14.4" x14ac:dyDescent="0.3"/>
  <cols>
    <col min="2" max="2" width="19.88671875" customWidth="1"/>
    <col min="3" max="3" width="11.5546875" customWidth="1"/>
    <col min="6" max="6" width="17.88671875" customWidth="1"/>
    <col min="9" max="9" width="29" bestFit="1" customWidth="1"/>
    <col min="11" max="11" width="11.109375" customWidth="1"/>
    <col min="14" max="14" width="29" bestFit="1" customWidth="1"/>
    <col min="18" max="18" width="27.6640625" customWidth="1"/>
    <col min="19" max="19" width="13.88671875" customWidth="1"/>
  </cols>
  <sheetData>
    <row r="1" spans="1:20" ht="26.4" thickBot="1" x14ac:dyDescent="0.55000000000000004">
      <c r="A1" s="114" t="s">
        <v>56</v>
      </c>
      <c r="B1" s="115"/>
      <c r="C1" s="115"/>
      <c r="D1" s="115"/>
      <c r="E1" s="115"/>
      <c r="F1" s="116"/>
    </row>
    <row r="2" spans="1:20" x14ac:dyDescent="0.3">
      <c r="A2" s="75" t="s">
        <v>1</v>
      </c>
      <c r="B2" s="62"/>
      <c r="C2" s="62"/>
      <c r="D2" s="62"/>
      <c r="E2" s="74" t="s">
        <v>2</v>
      </c>
      <c r="F2" s="61"/>
    </row>
    <row r="3" spans="1:20" ht="29.4" thickBot="1" x14ac:dyDescent="0.35">
      <c r="A3" s="9" t="s">
        <v>4</v>
      </c>
      <c r="B3" s="73" t="s">
        <v>5</v>
      </c>
      <c r="C3" s="10"/>
      <c r="D3" s="10"/>
      <c r="E3" s="10" t="s">
        <v>83</v>
      </c>
      <c r="F3" s="72" t="s">
        <v>7</v>
      </c>
    </row>
    <row r="4" spans="1:20" ht="15" thickBot="1" x14ac:dyDescent="0.35">
      <c r="A4" s="60" t="s">
        <v>8</v>
      </c>
      <c r="B4" s="59" t="s">
        <v>4</v>
      </c>
      <c r="C4" s="71"/>
      <c r="D4" s="59"/>
      <c r="E4" s="59" t="s">
        <v>8</v>
      </c>
      <c r="F4" s="40" t="s">
        <v>83</v>
      </c>
      <c r="I4" s="105" t="s">
        <v>9</v>
      </c>
      <c r="J4" s="106"/>
      <c r="K4" s="107"/>
      <c r="N4" s="105" t="s">
        <v>10</v>
      </c>
      <c r="O4" s="106"/>
      <c r="P4" s="107"/>
      <c r="R4" s="105" t="s">
        <v>10</v>
      </c>
      <c r="S4" s="106"/>
      <c r="T4" s="107"/>
    </row>
    <row r="5" spans="1:20" ht="15" thickBot="1" x14ac:dyDescent="0.35">
      <c r="A5" s="70">
        <v>1</v>
      </c>
      <c r="B5" s="69">
        <v>67</v>
      </c>
      <c r="C5" s="69"/>
      <c r="D5" s="69"/>
      <c r="E5" s="69">
        <v>24</v>
      </c>
      <c r="F5" s="68">
        <v>127</v>
      </c>
      <c r="I5" s="111"/>
      <c r="J5" s="112"/>
      <c r="K5" s="113"/>
      <c r="N5" s="111"/>
      <c r="O5" s="112"/>
      <c r="P5" s="113"/>
      <c r="R5" s="111"/>
      <c r="S5" s="112"/>
      <c r="T5" s="113"/>
    </row>
    <row r="6" spans="1:20" x14ac:dyDescent="0.3">
      <c r="A6" s="9">
        <v>2</v>
      </c>
      <c r="B6" s="10">
        <v>25</v>
      </c>
      <c r="C6" s="10"/>
      <c r="D6" s="10"/>
      <c r="E6" s="10">
        <v>25</v>
      </c>
      <c r="F6" s="11">
        <v>154</v>
      </c>
      <c r="I6" s="3"/>
      <c r="J6" s="4" t="s">
        <v>57</v>
      </c>
      <c r="K6" s="5" t="s">
        <v>6</v>
      </c>
      <c r="N6" s="3"/>
      <c r="O6" s="4" t="s">
        <v>57</v>
      </c>
      <c r="P6" s="5" t="s">
        <v>6</v>
      </c>
      <c r="R6" s="3"/>
      <c r="S6" s="4" t="s">
        <v>4</v>
      </c>
      <c r="T6" s="5" t="s">
        <v>83</v>
      </c>
    </row>
    <row r="7" spans="1:20" x14ac:dyDescent="0.3">
      <c r="A7" s="9">
        <v>3</v>
      </c>
      <c r="B7" s="10">
        <v>57</v>
      </c>
      <c r="C7" s="10"/>
      <c r="D7" s="10"/>
      <c r="E7" s="10">
        <v>26</v>
      </c>
      <c r="F7" s="11">
        <v>162</v>
      </c>
      <c r="I7" s="6" t="s">
        <v>11</v>
      </c>
      <c r="J7" s="7">
        <v>50.083333333333336</v>
      </c>
      <c r="K7" s="8">
        <v>70.15384615384616</v>
      </c>
      <c r="N7" s="6" t="s">
        <v>11</v>
      </c>
      <c r="O7" s="7">
        <v>51.384615384615387</v>
      </c>
      <c r="P7" s="8">
        <v>67.571428571428569</v>
      </c>
      <c r="R7" s="22" t="s">
        <v>11</v>
      </c>
      <c r="S7">
        <v>51.384615384615401</v>
      </c>
      <c r="T7" s="23">
        <v>98.94736842105263</v>
      </c>
    </row>
    <row r="8" spans="1:20" x14ac:dyDescent="0.3">
      <c r="A8" s="9">
        <v>4</v>
      </c>
      <c r="B8" s="10">
        <v>44</v>
      </c>
      <c r="C8" s="10"/>
      <c r="D8" s="10"/>
      <c r="E8" s="10">
        <v>27</v>
      </c>
      <c r="F8" s="11">
        <v>191</v>
      </c>
      <c r="I8" s="9" t="s">
        <v>12</v>
      </c>
      <c r="J8" s="10">
        <v>183.17424242424252</v>
      </c>
      <c r="K8" s="11">
        <v>794.80769230769204</v>
      </c>
      <c r="N8" s="9" t="s">
        <v>12</v>
      </c>
      <c r="O8" s="65">
        <v>189.92307692307682</v>
      </c>
      <c r="P8" s="64">
        <v>827.03296703296712</v>
      </c>
      <c r="R8" s="22" t="s">
        <v>12</v>
      </c>
      <c r="S8">
        <v>189.92307692307682</v>
      </c>
      <c r="T8" s="23">
        <v>1610.8304093567244</v>
      </c>
    </row>
    <row r="9" spans="1:20" x14ac:dyDescent="0.3">
      <c r="A9" s="9">
        <v>5</v>
      </c>
      <c r="B9" s="10">
        <v>44</v>
      </c>
      <c r="C9" s="10"/>
      <c r="D9" s="10"/>
      <c r="E9" s="10">
        <v>28</v>
      </c>
      <c r="F9" s="11">
        <v>102</v>
      </c>
      <c r="I9" s="9" t="s">
        <v>13</v>
      </c>
      <c r="J9" s="10">
        <v>12</v>
      </c>
      <c r="K9" s="11">
        <v>13</v>
      </c>
      <c r="N9" s="9" t="s">
        <v>13</v>
      </c>
      <c r="O9">
        <v>13</v>
      </c>
      <c r="P9" s="68">
        <v>14</v>
      </c>
      <c r="R9" s="22" t="s">
        <v>13</v>
      </c>
      <c r="S9">
        <v>13</v>
      </c>
      <c r="T9" s="23">
        <v>19</v>
      </c>
    </row>
    <row r="10" spans="1:20" x14ac:dyDescent="0.3">
      <c r="A10" s="9">
        <v>6</v>
      </c>
      <c r="B10" s="10">
        <v>46</v>
      </c>
      <c r="C10" s="10"/>
      <c r="D10" s="10"/>
      <c r="E10" s="10">
        <v>29</v>
      </c>
      <c r="F10" s="11">
        <v>87</v>
      </c>
      <c r="I10" s="9" t="s">
        <v>14</v>
      </c>
      <c r="J10" s="10">
        <v>502.28734671125966</v>
      </c>
      <c r="K10" s="11"/>
      <c r="N10" s="9"/>
      <c r="O10" s="10"/>
      <c r="P10" s="11"/>
      <c r="R10" s="22"/>
      <c r="T10" s="23"/>
    </row>
    <row r="11" spans="1:20" x14ac:dyDescent="0.3">
      <c r="A11" s="9">
        <v>7</v>
      </c>
      <c r="B11" s="10">
        <v>35</v>
      </c>
      <c r="C11" s="10"/>
      <c r="D11" s="10"/>
      <c r="E11" s="10">
        <v>30</v>
      </c>
      <c r="F11" s="11">
        <v>94</v>
      </c>
      <c r="I11" s="9" t="s">
        <v>15</v>
      </c>
      <c r="J11" s="10">
        <v>0</v>
      </c>
      <c r="K11" s="11"/>
      <c r="N11" s="9" t="s">
        <v>15</v>
      </c>
      <c r="O11" s="10">
        <v>0</v>
      </c>
      <c r="P11" s="11"/>
      <c r="R11" s="22" t="s">
        <v>15</v>
      </c>
      <c r="S11">
        <v>0</v>
      </c>
      <c r="T11" s="23"/>
    </row>
    <row r="12" spans="1:20" x14ac:dyDescent="0.3">
      <c r="A12" s="9">
        <v>8</v>
      </c>
      <c r="B12" s="10">
        <v>61</v>
      </c>
      <c r="C12" s="10"/>
      <c r="D12" s="10"/>
      <c r="E12" s="10">
        <v>31</v>
      </c>
      <c r="F12" s="11">
        <v>89</v>
      </c>
      <c r="I12" s="9" t="s">
        <v>16</v>
      </c>
      <c r="J12" s="10">
        <v>23</v>
      </c>
      <c r="K12" s="11"/>
      <c r="N12" s="9" t="s">
        <v>16</v>
      </c>
      <c r="O12" s="10">
        <v>19</v>
      </c>
      <c r="P12" s="11"/>
      <c r="R12" s="22" t="s">
        <v>16</v>
      </c>
      <c r="S12">
        <v>24</v>
      </c>
      <c r="T12" s="23"/>
    </row>
    <row r="13" spans="1:20" x14ac:dyDescent="0.3">
      <c r="A13" s="9">
        <v>9</v>
      </c>
      <c r="B13" s="10">
        <v>59</v>
      </c>
      <c r="C13" s="10"/>
      <c r="D13" s="10"/>
      <c r="E13" s="10">
        <v>32</v>
      </c>
      <c r="F13" s="11">
        <v>130</v>
      </c>
      <c r="I13" s="9" t="s">
        <v>17</v>
      </c>
      <c r="J13" s="10">
        <v>-2.2370446126904979</v>
      </c>
      <c r="K13" s="11"/>
      <c r="N13" s="9" t="s">
        <v>17</v>
      </c>
      <c r="O13" s="10">
        <v>-1.8857189501450369</v>
      </c>
      <c r="P13" s="11"/>
      <c r="R13" s="22" t="s">
        <v>17</v>
      </c>
      <c r="S13">
        <v>-4.7708482827711416</v>
      </c>
      <c r="T13" s="23"/>
    </row>
    <row r="14" spans="1:20" x14ac:dyDescent="0.3">
      <c r="A14" s="9">
        <v>10</v>
      </c>
      <c r="B14" s="10">
        <v>45</v>
      </c>
      <c r="C14" s="10"/>
      <c r="D14" s="10"/>
      <c r="E14" s="10">
        <v>33</v>
      </c>
      <c r="F14" s="11">
        <v>80</v>
      </c>
      <c r="I14" s="9" t="s">
        <v>18</v>
      </c>
      <c r="J14" s="10">
        <v>1.7633547840312718E-2</v>
      </c>
      <c r="K14" s="11"/>
      <c r="N14" s="9" t="s">
        <v>18</v>
      </c>
      <c r="O14" s="10">
        <v>3.7358514560390077E-2</v>
      </c>
      <c r="P14" s="11"/>
      <c r="R14" s="22" t="s">
        <v>18</v>
      </c>
      <c r="S14" s="78">
        <v>3.7183502376450613E-5</v>
      </c>
      <c r="T14" s="23"/>
    </row>
    <row r="15" spans="1:20" x14ac:dyDescent="0.3">
      <c r="A15" s="9">
        <v>11</v>
      </c>
      <c r="B15" s="10">
        <v>61</v>
      </c>
      <c r="C15" s="10"/>
      <c r="D15" s="10"/>
      <c r="E15" s="10">
        <v>34</v>
      </c>
      <c r="F15" s="11">
        <v>63</v>
      </c>
      <c r="I15" s="9" t="s">
        <v>19</v>
      </c>
      <c r="J15" s="10">
        <v>1.7138715277470482</v>
      </c>
      <c r="K15" s="11"/>
      <c r="N15" s="9" t="s">
        <v>19</v>
      </c>
      <c r="O15" s="10">
        <v>1.7291328115213698</v>
      </c>
      <c r="P15" s="11"/>
      <c r="R15" s="22" t="s">
        <v>19</v>
      </c>
      <c r="S15">
        <v>1.71088207990943</v>
      </c>
      <c r="T15" s="23"/>
    </row>
    <row r="16" spans="1:20" x14ac:dyDescent="0.3">
      <c r="A16" s="9">
        <v>12</v>
      </c>
      <c r="B16" s="10">
        <v>48</v>
      </c>
      <c r="C16" s="10"/>
      <c r="D16" s="10"/>
      <c r="E16" s="10">
        <v>35</v>
      </c>
      <c r="F16" s="11">
        <v>35</v>
      </c>
      <c r="I16" s="12" t="s">
        <v>20</v>
      </c>
      <c r="J16" s="13">
        <v>3.5267095680625436E-2</v>
      </c>
      <c r="K16" s="14"/>
      <c r="N16" s="12" t="s">
        <v>20</v>
      </c>
      <c r="O16" s="13">
        <v>7.4717029120780154E-2</v>
      </c>
      <c r="P16" s="14"/>
      <c r="R16" s="53" t="s">
        <v>20</v>
      </c>
      <c r="S16" s="77">
        <v>7.4367004752901226E-5</v>
      </c>
      <c r="T16" s="51"/>
    </row>
    <row r="17" spans="1:20" ht="15" thickBot="1" x14ac:dyDescent="0.35">
      <c r="A17" s="9">
        <v>13</v>
      </c>
      <c r="B17" s="10">
        <v>76</v>
      </c>
      <c r="C17" s="10"/>
      <c r="D17" s="10"/>
      <c r="E17" s="10">
        <v>36</v>
      </c>
      <c r="F17" s="11">
        <v>48</v>
      </c>
      <c r="I17" s="15" t="s">
        <v>22</v>
      </c>
      <c r="J17" s="16">
        <v>2.0686576104190491</v>
      </c>
      <c r="K17" s="17"/>
      <c r="N17" s="15" t="s">
        <v>22</v>
      </c>
      <c r="O17" s="76">
        <v>2.0930240544083096</v>
      </c>
      <c r="P17" s="17"/>
      <c r="R17" s="18" t="s">
        <v>22</v>
      </c>
      <c r="S17" s="19">
        <v>2.0638985616280254</v>
      </c>
      <c r="T17" s="20"/>
    </row>
    <row r="18" spans="1:20" ht="15" thickBot="1" x14ac:dyDescent="0.35">
      <c r="A18" s="9">
        <v>14</v>
      </c>
      <c r="B18" s="10"/>
      <c r="C18" s="10"/>
      <c r="D18" s="10"/>
      <c r="E18" s="10">
        <v>37</v>
      </c>
      <c r="F18" s="11">
        <v>45</v>
      </c>
      <c r="I18" s="18"/>
      <c r="J18" s="19"/>
      <c r="K18" s="20"/>
      <c r="N18" s="18"/>
      <c r="O18" s="67"/>
      <c r="P18" s="21"/>
      <c r="R18" s="18"/>
      <c r="S18" s="19"/>
      <c r="T18" s="21"/>
    </row>
    <row r="19" spans="1:20" x14ac:dyDescent="0.3">
      <c r="A19" s="9">
        <v>15</v>
      </c>
      <c r="B19" s="10"/>
      <c r="C19" s="10"/>
      <c r="D19" s="10"/>
      <c r="E19" s="10">
        <v>38</v>
      </c>
      <c r="F19" s="11">
        <v>96</v>
      </c>
      <c r="I19" s="22"/>
      <c r="K19" s="23"/>
      <c r="N19" s="24"/>
      <c r="O19" s="25"/>
      <c r="P19" s="26"/>
      <c r="R19" s="24"/>
      <c r="S19" s="25"/>
      <c r="T19" s="26"/>
    </row>
    <row r="20" spans="1:20" ht="15" customHeight="1" x14ac:dyDescent="0.3">
      <c r="A20" s="9">
        <v>16</v>
      </c>
      <c r="B20" s="10"/>
      <c r="C20" s="10"/>
      <c r="D20" s="10"/>
      <c r="E20" s="10">
        <v>39</v>
      </c>
      <c r="F20" s="11">
        <v>90</v>
      </c>
      <c r="I20" s="98" t="s">
        <v>23</v>
      </c>
      <c r="J20" s="99"/>
      <c r="K20" s="100"/>
      <c r="N20" s="89" t="s">
        <v>24</v>
      </c>
      <c r="O20" s="90"/>
      <c r="P20" s="91"/>
      <c r="R20" s="89" t="s">
        <v>24</v>
      </c>
      <c r="S20" s="90"/>
      <c r="T20" s="91"/>
    </row>
    <row r="21" spans="1:20" x14ac:dyDescent="0.3">
      <c r="A21" s="9">
        <v>17</v>
      </c>
      <c r="B21" s="10"/>
      <c r="C21" s="10"/>
      <c r="D21" s="10"/>
      <c r="E21" s="10">
        <v>40</v>
      </c>
      <c r="F21" s="11">
        <v>98</v>
      </c>
      <c r="I21" s="98"/>
      <c r="J21" s="99"/>
      <c r="K21" s="100"/>
      <c r="N21" s="89" t="s">
        <v>25</v>
      </c>
      <c r="O21" s="90"/>
      <c r="P21" s="91"/>
      <c r="R21" s="89" t="s">
        <v>25</v>
      </c>
      <c r="S21" s="90"/>
      <c r="T21" s="91"/>
    </row>
    <row r="22" spans="1:20" ht="15.75" customHeight="1" thickBot="1" x14ac:dyDescent="0.35">
      <c r="A22" s="9">
        <v>18</v>
      </c>
      <c r="B22" s="10"/>
      <c r="C22" s="10"/>
      <c r="D22" s="10"/>
      <c r="E22" s="10">
        <v>41</v>
      </c>
      <c r="F22" s="11">
        <v>87</v>
      </c>
      <c r="I22" s="101"/>
      <c r="J22" s="102"/>
      <c r="K22" s="103"/>
      <c r="N22" s="120" t="s">
        <v>58</v>
      </c>
      <c r="O22" s="121"/>
      <c r="P22" s="122"/>
      <c r="R22" s="120" t="s">
        <v>58</v>
      </c>
      <c r="S22" s="121"/>
      <c r="T22" s="122"/>
    </row>
    <row r="23" spans="1:20" x14ac:dyDescent="0.3">
      <c r="A23" s="9">
        <v>19</v>
      </c>
      <c r="B23" s="10"/>
      <c r="C23" s="10"/>
      <c r="D23" s="10"/>
      <c r="E23" s="10">
        <v>42</v>
      </c>
      <c r="F23" s="11">
        <v>102</v>
      </c>
      <c r="I23" s="24" t="s">
        <v>24</v>
      </c>
      <c r="J23" s="25"/>
      <c r="K23" s="26"/>
      <c r="N23" s="120"/>
      <c r="O23" s="121"/>
      <c r="P23" s="122"/>
      <c r="R23" s="120"/>
      <c r="S23" s="121"/>
      <c r="T23" s="122"/>
    </row>
    <row r="24" spans="1:20" ht="15" thickBot="1" x14ac:dyDescent="0.35">
      <c r="A24" s="9">
        <v>20</v>
      </c>
      <c r="B24" s="10"/>
      <c r="C24" s="10"/>
      <c r="D24" s="10"/>
      <c r="E24" s="10">
        <v>43</v>
      </c>
      <c r="F24" s="11"/>
      <c r="I24" s="27" t="s">
        <v>25</v>
      </c>
      <c r="J24" s="28"/>
      <c r="K24" s="29"/>
      <c r="N24" s="123"/>
      <c r="O24" s="124"/>
      <c r="P24" s="125"/>
      <c r="R24" s="123"/>
      <c r="S24" s="124"/>
      <c r="T24" s="125"/>
    </row>
    <row r="25" spans="1:20" x14ac:dyDescent="0.3">
      <c r="A25" s="9">
        <v>21</v>
      </c>
      <c r="B25" s="10"/>
      <c r="C25" s="10"/>
      <c r="D25" s="10"/>
      <c r="E25" s="10">
        <v>44</v>
      </c>
      <c r="F25" s="11"/>
      <c r="I25" s="117" t="s">
        <v>58</v>
      </c>
      <c r="J25" s="118"/>
      <c r="K25" s="119"/>
    </row>
    <row r="26" spans="1:20" ht="15" thickBot="1" x14ac:dyDescent="0.35">
      <c r="A26" s="9">
        <v>22</v>
      </c>
      <c r="B26" s="10"/>
      <c r="C26" s="10"/>
      <c r="D26" s="10"/>
      <c r="E26" s="10">
        <v>45</v>
      </c>
      <c r="F26" s="11"/>
      <c r="I26" s="95"/>
      <c r="J26" s="96"/>
      <c r="K26" s="97"/>
    </row>
    <row r="27" spans="1:20" x14ac:dyDescent="0.3">
      <c r="A27" s="9">
        <v>23</v>
      </c>
      <c r="B27" s="10"/>
      <c r="C27" s="10"/>
      <c r="D27" s="10"/>
      <c r="E27" s="10">
        <v>46</v>
      </c>
      <c r="F27" s="11"/>
    </row>
    <row r="28" spans="1:20" ht="15" thickBot="1" x14ac:dyDescent="0.35">
      <c r="A28" s="66"/>
      <c r="B28" s="65"/>
      <c r="C28" s="65"/>
      <c r="D28" s="65"/>
      <c r="E28" s="65"/>
      <c r="F28" s="64"/>
    </row>
    <row r="29" spans="1:20" x14ac:dyDescent="0.3">
      <c r="A29" s="63" t="s">
        <v>28</v>
      </c>
      <c r="B29" s="62">
        <f>_xlfn.VAR.S(B5:B27)</f>
        <v>189.92307692307682</v>
      </c>
      <c r="C29" s="62"/>
      <c r="D29" s="62"/>
      <c r="E29" s="62" t="s">
        <v>28</v>
      </c>
      <c r="F29" s="61">
        <f>_xlfn.VAR.S(F5:F18)</f>
        <v>2209.1923076923076</v>
      </c>
    </row>
    <row r="30" spans="1:20" ht="15" thickBot="1" x14ac:dyDescent="0.35">
      <c r="A30" s="60" t="s">
        <v>11</v>
      </c>
      <c r="B30" s="59">
        <f>AVERAGE(B5:B27)</f>
        <v>51.384615384615387</v>
      </c>
      <c r="C30" s="59"/>
      <c r="D30" s="59"/>
      <c r="E30" s="59" t="s">
        <v>11</v>
      </c>
      <c r="F30" s="40">
        <f>AVERAGE(F5:F27)</f>
        <v>98.94736842105263</v>
      </c>
    </row>
    <row r="34" spans="1:18" ht="15" thickBot="1" x14ac:dyDescent="0.35"/>
    <row r="35" spans="1:18" x14ac:dyDescent="0.3">
      <c r="G35" s="4" t="s">
        <v>29</v>
      </c>
      <c r="H35" s="4" t="s">
        <v>30</v>
      </c>
      <c r="Q35" s="4" t="s">
        <v>29</v>
      </c>
      <c r="R35" s="4" t="s">
        <v>30</v>
      </c>
    </row>
    <row r="36" spans="1:18" x14ac:dyDescent="0.3">
      <c r="A36" t="s">
        <v>31</v>
      </c>
      <c r="B36" t="s">
        <v>29</v>
      </c>
      <c r="G36">
        <v>40</v>
      </c>
      <c r="H36">
        <v>2</v>
      </c>
      <c r="Q36">
        <v>40</v>
      </c>
      <c r="R36">
        <v>3</v>
      </c>
    </row>
    <row r="37" spans="1:18" x14ac:dyDescent="0.3">
      <c r="A37" t="s">
        <v>59</v>
      </c>
      <c r="B37">
        <v>30</v>
      </c>
      <c r="G37">
        <v>50</v>
      </c>
      <c r="H37">
        <v>5</v>
      </c>
      <c r="Q37">
        <v>50</v>
      </c>
      <c r="R37">
        <v>3</v>
      </c>
    </row>
    <row r="38" spans="1:18" x14ac:dyDescent="0.3">
      <c r="A38" t="s">
        <v>60</v>
      </c>
      <c r="B38">
        <v>40</v>
      </c>
      <c r="G38">
        <v>60</v>
      </c>
      <c r="H38">
        <v>2</v>
      </c>
      <c r="Q38">
        <v>60</v>
      </c>
      <c r="R38">
        <v>1</v>
      </c>
    </row>
    <row r="39" spans="1:18" x14ac:dyDescent="0.3">
      <c r="A39" t="s">
        <v>61</v>
      </c>
      <c r="B39">
        <v>50</v>
      </c>
      <c r="G39">
        <v>70</v>
      </c>
      <c r="H39">
        <v>3</v>
      </c>
      <c r="Q39">
        <v>70</v>
      </c>
      <c r="R39">
        <v>0</v>
      </c>
    </row>
    <row r="40" spans="1:18" x14ac:dyDescent="0.3">
      <c r="A40" t="s">
        <v>62</v>
      </c>
      <c r="B40">
        <v>60</v>
      </c>
      <c r="G40">
        <v>80</v>
      </c>
      <c r="H40">
        <v>1</v>
      </c>
      <c r="Q40">
        <v>80</v>
      </c>
      <c r="R40">
        <v>0</v>
      </c>
    </row>
    <row r="41" spans="1:18" x14ac:dyDescent="0.3">
      <c r="A41" t="s">
        <v>63</v>
      </c>
      <c r="B41">
        <v>70</v>
      </c>
      <c r="G41">
        <v>90</v>
      </c>
      <c r="H41">
        <v>0</v>
      </c>
      <c r="Q41">
        <v>90</v>
      </c>
      <c r="R41">
        <v>4</v>
      </c>
    </row>
    <row r="42" spans="1:18" ht="15" thickBot="1" x14ac:dyDescent="0.35">
      <c r="A42" t="s">
        <v>64</v>
      </c>
      <c r="B42">
        <v>80</v>
      </c>
      <c r="G42" s="33" t="s">
        <v>39</v>
      </c>
      <c r="H42" s="33">
        <v>0</v>
      </c>
      <c r="Q42" s="33" t="s">
        <v>39</v>
      </c>
      <c r="R42" s="33">
        <v>3</v>
      </c>
    </row>
    <row r="43" spans="1:18" ht="15" thickBot="1" x14ac:dyDescent="0.35">
      <c r="A43" t="s">
        <v>65</v>
      </c>
      <c r="B43">
        <v>90</v>
      </c>
      <c r="G43" s="33"/>
      <c r="H43" s="33"/>
      <c r="Q43" s="33"/>
      <c r="R43" s="33"/>
    </row>
    <row r="44" spans="1:18" x14ac:dyDescent="0.3">
      <c r="A44" t="s">
        <v>66</v>
      </c>
    </row>
    <row r="53" spans="1:9" ht="23.4" x14ac:dyDescent="0.45">
      <c r="A53" s="85" t="s">
        <v>41</v>
      </c>
      <c r="B53" s="85"/>
      <c r="C53" s="85"/>
      <c r="E53" t="s">
        <v>42</v>
      </c>
    </row>
    <row r="54" spans="1:9" ht="15" thickBot="1" x14ac:dyDescent="0.35"/>
    <row r="55" spans="1:9" ht="43.2" x14ac:dyDescent="0.3">
      <c r="A55" s="34" t="s">
        <v>43</v>
      </c>
      <c r="B55" s="34" t="s">
        <v>44</v>
      </c>
      <c r="C55" s="34" t="s">
        <v>45</v>
      </c>
      <c r="D55" s="34" t="s">
        <v>46</v>
      </c>
      <c r="E55" s="34" t="s">
        <v>47</v>
      </c>
      <c r="F55" s="2"/>
      <c r="G55" s="35" t="s">
        <v>48</v>
      </c>
      <c r="H55" s="36">
        <f>COUNT(B56:B78)</f>
        <v>13</v>
      </c>
    </row>
    <row r="56" spans="1:9" x14ac:dyDescent="0.3">
      <c r="A56">
        <v>1</v>
      </c>
      <c r="B56">
        <v>25</v>
      </c>
      <c r="C56">
        <f t="shared" ref="C56:C68" si="0">(A56-1)/$H$55</f>
        <v>0</v>
      </c>
      <c r="D56">
        <f t="shared" ref="D56:D68" si="1">_xlfn.NORM.DIST(B56,$H$57,$H$58,1)</f>
        <v>2.777631278874932E-2</v>
      </c>
      <c r="E56">
        <f t="shared" ref="E56:E68" si="2">ABS(C56-D56)</f>
        <v>2.777631278874932E-2</v>
      </c>
      <c r="G56" s="37"/>
      <c r="H56" s="23"/>
    </row>
    <row r="57" spans="1:9" x14ac:dyDescent="0.3">
      <c r="A57">
        <v>2</v>
      </c>
      <c r="B57">
        <v>35</v>
      </c>
      <c r="C57">
        <f t="shared" si="0"/>
        <v>7.6923076923076927E-2</v>
      </c>
      <c r="D57">
        <f t="shared" si="1"/>
        <v>0.11723840292963496</v>
      </c>
      <c r="E57">
        <f t="shared" si="2"/>
        <v>4.031532600655803E-2</v>
      </c>
      <c r="G57" s="37" t="s">
        <v>11</v>
      </c>
      <c r="H57" s="23">
        <f>AVERAGE(B56:B78)</f>
        <v>51.384615384615387</v>
      </c>
    </row>
    <row r="58" spans="1:9" ht="15" thickBot="1" x14ac:dyDescent="0.35">
      <c r="A58">
        <v>3</v>
      </c>
      <c r="B58">
        <v>44</v>
      </c>
      <c r="C58">
        <f t="shared" si="0"/>
        <v>0.15384615384615385</v>
      </c>
      <c r="D58">
        <f t="shared" si="1"/>
        <v>0.29603291217577066</v>
      </c>
      <c r="E58">
        <f t="shared" si="2"/>
        <v>0.1421867583296168</v>
      </c>
      <c r="G58" s="38" t="s">
        <v>49</v>
      </c>
      <c r="H58" s="21">
        <f>_xlfn.STDEV.S(B56:B78)</f>
        <v>13.781258176345032</v>
      </c>
    </row>
    <row r="59" spans="1:9" x14ac:dyDescent="0.3">
      <c r="A59">
        <v>4</v>
      </c>
      <c r="B59">
        <v>44</v>
      </c>
      <c r="C59">
        <f t="shared" si="0"/>
        <v>0.23076923076923078</v>
      </c>
      <c r="D59">
        <f t="shared" si="1"/>
        <v>0.29603291217577066</v>
      </c>
      <c r="E59">
        <f t="shared" si="2"/>
        <v>6.5263681406539875E-2</v>
      </c>
    </row>
    <row r="60" spans="1:9" x14ac:dyDescent="0.3">
      <c r="A60">
        <v>5</v>
      </c>
      <c r="B60">
        <v>45</v>
      </c>
      <c r="C60">
        <f t="shared" si="0"/>
        <v>0.30769230769230771</v>
      </c>
      <c r="D60">
        <f t="shared" si="1"/>
        <v>0.32158095320860691</v>
      </c>
      <c r="E60">
        <f t="shared" si="2"/>
        <v>1.3888645516299203E-2</v>
      </c>
    </row>
    <row r="61" spans="1:9" ht="15" thickBot="1" x14ac:dyDescent="0.35">
      <c r="A61">
        <v>6</v>
      </c>
      <c r="B61">
        <v>46</v>
      </c>
      <c r="C61">
        <f t="shared" si="0"/>
        <v>0.38461538461538464</v>
      </c>
      <c r="D61">
        <f t="shared" si="1"/>
        <v>0.34800204818976715</v>
      </c>
      <c r="E61">
        <f t="shared" si="2"/>
        <v>3.6613336425617482E-2</v>
      </c>
    </row>
    <row r="62" spans="1:9" x14ac:dyDescent="0.3">
      <c r="A62">
        <v>7</v>
      </c>
      <c r="B62">
        <v>48</v>
      </c>
      <c r="C62">
        <f t="shared" si="0"/>
        <v>0.46153846153846156</v>
      </c>
      <c r="D62">
        <f t="shared" si="1"/>
        <v>0.40299767550731486</v>
      </c>
      <c r="E62">
        <f t="shared" si="2"/>
        <v>5.8540786031146708E-2</v>
      </c>
      <c r="G62" s="82" t="s">
        <v>50</v>
      </c>
      <c r="H62" s="83"/>
      <c r="I62" s="84"/>
    </row>
    <row r="63" spans="1:9" ht="15" thickBot="1" x14ac:dyDescent="0.35">
      <c r="A63">
        <v>8</v>
      </c>
      <c r="B63">
        <v>57</v>
      </c>
      <c r="C63">
        <f t="shared" si="0"/>
        <v>0.53846153846153844</v>
      </c>
      <c r="D63">
        <f t="shared" si="1"/>
        <v>0.65816686565036597</v>
      </c>
      <c r="E63">
        <f t="shared" si="2"/>
        <v>0.11970532718882754</v>
      </c>
      <c r="G63" s="79">
        <f>MAX(E56:E78)</f>
        <v>0.1421867583296168</v>
      </c>
      <c r="H63" s="80"/>
      <c r="I63" s="81"/>
    </row>
    <row r="64" spans="1:9" x14ac:dyDescent="0.3">
      <c r="A64">
        <v>9</v>
      </c>
      <c r="B64">
        <v>59</v>
      </c>
      <c r="C64">
        <f t="shared" si="0"/>
        <v>0.61538461538461542</v>
      </c>
      <c r="D64">
        <f t="shared" si="1"/>
        <v>0.70972788358608396</v>
      </c>
      <c r="E64">
        <f t="shared" si="2"/>
        <v>9.4343268201468544E-2</v>
      </c>
    </row>
    <row r="65" spans="1:9" ht="15" thickBot="1" x14ac:dyDescent="0.35">
      <c r="A65">
        <v>10</v>
      </c>
      <c r="B65">
        <v>61</v>
      </c>
      <c r="C65">
        <f t="shared" si="0"/>
        <v>0.69230769230769229</v>
      </c>
      <c r="D65">
        <f t="shared" si="1"/>
        <v>0.75732214258784003</v>
      </c>
      <c r="E65">
        <f t="shared" si="2"/>
        <v>6.501445028014774E-2</v>
      </c>
    </row>
    <row r="66" spans="1:9" x14ac:dyDescent="0.3">
      <c r="A66">
        <v>11</v>
      </c>
      <c r="B66">
        <v>61</v>
      </c>
      <c r="C66">
        <f t="shared" si="0"/>
        <v>0.76923076923076927</v>
      </c>
      <c r="D66">
        <f t="shared" si="1"/>
        <v>0.75732214258784003</v>
      </c>
      <c r="E66">
        <f t="shared" si="2"/>
        <v>1.1908626642929243E-2</v>
      </c>
      <c r="G66" s="82" t="s">
        <v>51</v>
      </c>
      <c r="H66" s="83"/>
      <c r="I66" s="39" t="s">
        <v>52</v>
      </c>
    </row>
    <row r="67" spans="1:9" ht="15" thickBot="1" x14ac:dyDescent="0.35">
      <c r="A67">
        <v>12</v>
      </c>
      <c r="B67">
        <v>67</v>
      </c>
      <c r="C67">
        <f t="shared" si="0"/>
        <v>0.84615384615384615</v>
      </c>
      <c r="D67">
        <f t="shared" si="1"/>
        <v>0.87141144667431958</v>
      </c>
      <c r="E67">
        <f t="shared" si="2"/>
        <v>2.5257600520473433E-2</v>
      </c>
      <c r="G67" s="79">
        <v>0.3614</v>
      </c>
      <c r="H67" s="80"/>
      <c r="I67" s="81"/>
    </row>
    <row r="68" spans="1:9" x14ac:dyDescent="0.3">
      <c r="A68">
        <v>13</v>
      </c>
      <c r="B68">
        <v>76</v>
      </c>
      <c r="C68">
        <f t="shared" si="0"/>
        <v>0.92307692307692313</v>
      </c>
      <c r="D68">
        <f t="shared" si="1"/>
        <v>0.96296245603499142</v>
      </c>
      <c r="E68">
        <f t="shared" si="2"/>
        <v>3.9885532958068293E-2</v>
      </c>
    </row>
    <row r="69" spans="1:9" ht="15" thickBot="1" x14ac:dyDescent="0.35"/>
    <row r="70" spans="1:9" x14ac:dyDescent="0.3">
      <c r="G70" s="86" t="s">
        <v>53</v>
      </c>
      <c r="H70" s="87"/>
      <c r="I70" s="88"/>
    </row>
    <row r="71" spans="1:9" ht="15" thickBot="1" x14ac:dyDescent="0.35">
      <c r="G71" s="79" t="s">
        <v>54</v>
      </c>
      <c r="H71" s="80"/>
      <c r="I71" s="81"/>
    </row>
    <row r="80" spans="1:9" ht="15" thickBot="1" x14ac:dyDescent="0.35"/>
    <row r="81" spans="1:9" ht="43.2" x14ac:dyDescent="0.3">
      <c r="A81" s="34" t="s">
        <v>43</v>
      </c>
      <c r="B81" s="34" t="s">
        <v>55</v>
      </c>
      <c r="C81" s="34" t="s">
        <v>45</v>
      </c>
      <c r="D81" s="34" t="s">
        <v>46</v>
      </c>
      <c r="E81" s="34" t="s">
        <v>47</v>
      </c>
      <c r="F81" s="2"/>
      <c r="G81" s="35" t="s">
        <v>48</v>
      </c>
      <c r="H81" s="36">
        <f>COUNT(B82:B104)</f>
        <v>14</v>
      </c>
    </row>
    <row r="82" spans="1:9" x14ac:dyDescent="0.3">
      <c r="A82">
        <v>1</v>
      </c>
      <c r="B82">
        <v>27</v>
      </c>
      <c r="C82">
        <f t="shared" ref="C82:C95" si="3">(A82-1)/$H$81</f>
        <v>0</v>
      </c>
      <c r="D82">
        <f t="shared" ref="D82:D95" si="4">_xlfn.NORM.DIST(B82,$H$83,$H$84,1)</f>
        <v>7.9154940774855936E-2</v>
      </c>
      <c r="E82">
        <f t="shared" ref="E82:E95" si="5">ABS(C82-D82)</f>
        <v>7.9154940774855936E-2</v>
      </c>
      <c r="G82" s="37"/>
      <c r="H82" s="23"/>
    </row>
    <row r="83" spans="1:9" x14ac:dyDescent="0.3">
      <c r="A83">
        <v>2</v>
      </c>
      <c r="B83">
        <v>34</v>
      </c>
      <c r="C83">
        <f t="shared" si="3"/>
        <v>7.1428571428571425E-2</v>
      </c>
      <c r="D83">
        <f t="shared" si="4"/>
        <v>0.12153055384261904</v>
      </c>
      <c r="E83">
        <f t="shared" si="5"/>
        <v>5.0101982414047619E-2</v>
      </c>
      <c r="G83" s="37" t="s">
        <v>11</v>
      </c>
      <c r="H83" s="23">
        <f>AVERAGE(B82:B104)</f>
        <v>67.571428571428569</v>
      </c>
    </row>
    <row r="84" spans="1:9" ht="15" thickBot="1" x14ac:dyDescent="0.35">
      <c r="A84">
        <v>3</v>
      </c>
      <c r="B84">
        <v>35</v>
      </c>
      <c r="C84">
        <f t="shared" si="3"/>
        <v>0.14285714285714285</v>
      </c>
      <c r="D84">
        <f t="shared" si="4"/>
        <v>0.12869177043694371</v>
      </c>
      <c r="E84">
        <f t="shared" si="5"/>
        <v>1.4165372420199135E-2</v>
      </c>
      <c r="G84" s="38" t="s">
        <v>49</v>
      </c>
      <c r="H84" s="21">
        <f>_xlfn.STDEV.S(B82:B104)</f>
        <v>28.758180871414087</v>
      </c>
    </row>
    <row r="85" spans="1:9" x14ac:dyDescent="0.3">
      <c r="A85">
        <v>4</v>
      </c>
      <c r="B85">
        <v>47</v>
      </c>
      <c r="C85">
        <f t="shared" si="3"/>
        <v>0.21428571428571427</v>
      </c>
      <c r="D85">
        <f t="shared" si="4"/>
        <v>0.23720430638427534</v>
      </c>
      <c r="E85">
        <f t="shared" si="5"/>
        <v>2.2918592098561064E-2</v>
      </c>
    </row>
    <row r="86" spans="1:9" x14ac:dyDescent="0.3">
      <c r="A86">
        <v>5</v>
      </c>
      <c r="B86">
        <v>47</v>
      </c>
      <c r="C86">
        <f t="shared" si="3"/>
        <v>0.2857142857142857</v>
      </c>
      <c r="D86">
        <f t="shared" si="4"/>
        <v>0.23720430638427534</v>
      </c>
      <c r="E86">
        <f t="shared" si="5"/>
        <v>4.8509979330010361E-2</v>
      </c>
    </row>
    <row r="87" spans="1:9" ht="15" thickBot="1" x14ac:dyDescent="0.35">
      <c r="A87">
        <v>6</v>
      </c>
      <c r="B87">
        <v>48</v>
      </c>
      <c r="C87">
        <f t="shared" si="3"/>
        <v>0.35714285714285715</v>
      </c>
      <c r="D87">
        <f t="shared" si="4"/>
        <v>0.24807760232049009</v>
      </c>
      <c r="E87">
        <f t="shared" si="5"/>
        <v>0.10906525482236706</v>
      </c>
    </row>
    <row r="88" spans="1:9" x14ac:dyDescent="0.3">
      <c r="A88">
        <v>7</v>
      </c>
      <c r="B88">
        <v>56</v>
      </c>
      <c r="C88">
        <f t="shared" si="3"/>
        <v>0.42857142857142855</v>
      </c>
      <c r="D88">
        <f t="shared" si="4"/>
        <v>0.34370588106825384</v>
      </c>
      <c r="E88">
        <f t="shared" si="5"/>
        <v>8.486554750317471E-2</v>
      </c>
      <c r="G88" s="82" t="s">
        <v>50</v>
      </c>
      <c r="H88" s="83"/>
      <c r="I88" s="84"/>
    </row>
    <row r="89" spans="1:9" ht="15" thickBot="1" x14ac:dyDescent="0.35">
      <c r="A89">
        <v>8</v>
      </c>
      <c r="B89">
        <v>82</v>
      </c>
      <c r="C89">
        <f t="shared" si="3"/>
        <v>0.5</v>
      </c>
      <c r="D89">
        <f t="shared" si="4"/>
        <v>0.692067960007128</v>
      </c>
      <c r="E89">
        <f t="shared" si="5"/>
        <v>0.192067960007128</v>
      </c>
      <c r="G89" s="79">
        <f>MAX(E82:E104)</f>
        <v>0.192067960007128</v>
      </c>
      <c r="H89" s="80"/>
      <c r="I89" s="81"/>
    </row>
    <row r="90" spans="1:9" x14ac:dyDescent="0.3">
      <c r="A90">
        <v>9</v>
      </c>
      <c r="B90">
        <v>84</v>
      </c>
      <c r="C90">
        <f t="shared" si="3"/>
        <v>0.5714285714285714</v>
      </c>
      <c r="D90">
        <f t="shared" si="4"/>
        <v>0.71609033294566427</v>
      </c>
      <c r="E90">
        <f t="shared" si="5"/>
        <v>0.14466176151709287</v>
      </c>
    </row>
    <row r="91" spans="1:9" ht="15" thickBot="1" x14ac:dyDescent="0.35">
      <c r="A91">
        <v>10</v>
      </c>
      <c r="B91">
        <v>84</v>
      </c>
      <c r="C91">
        <f t="shared" si="3"/>
        <v>0.6428571428571429</v>
      </c>
      <c r="D91">
        <f t="shared" si="4"/>
        <v>0.71609033294566427</v>
      </c>
      <c r="E91">
        <f t="shared" si="5"/>
        <v>7.323319008852136E-2</v>
      </c>
    </row>
    <row r="92" spans="1:9" x14ac:dyDescent="0.3">
      <c r="A92">
        <v>11</v>
      </c>
      <c r="B92">
        <v>89</v>
      </c>
      <c r="C92">
        <f t="shared" si="3"/>
        <v>0.7142857142857143</v>
      </c>
      <c r="D92">
        <f t="shared" si="4"/>
        <v>0.77190330771309301</v>
      </c>
      <c r="E92">
        <f t="shared" si="5"/>
        <v>5.761759342737871E-2</v>
      </c>
      <c r="G92" s="82" t="s">
        <v>51</v>
      </c>
      <c r="H92" s="83"/>
      <c r="I92" s="39" t="s">
        <v>52</v>
      </c>
    </row>
    <row r="93" spans="1:9" ht="15" thickBot="1" x14ac:dyDescent="0.35">
      <c r="A93">
        <v>12</v>
      </c>
      <c r="B93">
        <v>95</v>
      </c>
      <c r="C93">
        <f t="shared" si="3"/>
        <v>0.7857142857142857</v>
      </c>
      <c r="D93">
        <f t="shared" si="4"/>
        <v>0.82989891569027774</v>
      </c>
      <c r="E93">
        <f t="shared" si="5"/>
        <v>4.418462997599204E-2</v>
      </c>
      <c r="G93" s="79">
        <v>0.34889999999999999</v>
      </c>
      <c r="H93" s="80"/>
      <c r="I93" s="81"/>
    </row>
    <row r="94" spans="1:9" x14ac:dyDescent="0.3">
      <c r="A94">
        <v>13</v>
      </c>
      <c r="B94">
        <v>100</v>
      </c>
      <c r="C94">
        <f t="shared" si="3"/>
        <v>0.8571428571428571</v>
      </c>
      <c r="D94">
        <f t="shared" si="4"/>
        <v>0.87026177622531986</v>
      </c>
      <c r="E94">
        <f t="shared" si="5"/>
        <v>1.3118919082462766E-2</v>
      </c>
    </row>
    <row r="95" spans="1:9" ht="15" thickBot="1" x14ac:dyDescent="0.35">
      <c r="A95">
        <v>14</v>
      </c>
      <c r="B95">
        <v>118</v>
      </c>
      <c r="C95">
        <f t="shared" si="3"/>
        <v>0.9285714285714286</v>
      </c>
      <c r="D95">
        <f t="shared" si="4"/>
        <v>0.96024517385152608</v>
      </c>
      <c r="E95">
        <f t="shared" si="5"/>
        <v>3.1673745280097476E-2</v>
      </c>
    </row>
    <row r="96" spans="1:9" x14ac:dyDescent="0.3">
      <c r="G96" s="82" t="s">
        <v>53</v>
      </c>
      <c r="H96" s="83"/>
      <c r="I96" s="84"/>
    </row>
    <row r="97" spans="7:9" ht="15" thickBot="1" x14ac:dyDescent="0.35">
      <c r="G97" s="79" t="s">
        <v>54</v>
      </c>
      <c r="H97" s="80"/>
      <c r="I97" s="81"/>
    </row>
  </sheetData>
  <autoFilter ref="A55:E78" xr:uid="{88B975A6-6BB0-47F5-A838-488A0FA37A89}">
    <sortState xmlns:xlrd2="http://schemas.microsoft.com/office/spreadsheetml/2017/richdata2" ref="A56:E78">
      <sortCondition ref="B55:B78"/>
    </sortState>
  </autoFilter>
  <mergeCells count="25">
    <mergeCell ref="R20:T20"/>
    <mergeCell ref="R21:T21"/>
    <mergeCell ref="R22:T24"/>
    <mergeCell ref="R4:T5"/>
    <mergeCell ref="A53:C53"/>
    <mergeCell ref="N4:P5"/>
    <mergeCell ref="I20:K22"/>
    <mergeCell ref="N20:P20"/>
    <mergeCell ref="N21:P21"/>
    <mergeCell ref="N22:P24"/>
    <mergeCell ref="G62:I62"/>
    <mergeCell ref="G63:I63"/>
    <mergeCell ref="G66:H66"/>
    <mergeCell ref="G96:I96"/>
    <mergeCell ref="A1:F1"/>
    <mergeCell ref="I4:K5"/>
    <mergeCell ref="G67:I67"/>
    <mergeCell ref="I25:K26"/>
    <mergeCell ref="G97:I97"/>
    <mergeCell ref="G70:I70"/>
    <mergeCell ref="G71:I71"/>
    <mergeCell ref="G88:I88"/>
    <mergeCell ref="G89:I89"/>
    <mergeCell ref="G92:H92"/>
    <mergeCell ref="G93:I9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89076-5E72-4CE2-AAEE-49F670D8BE1D}">
  <dimension ref="A1:T169"/>
  <sheetViews>
    <sheetView tabSelected="1" topLeftCell="A14" zoomScale="70" zoomScaleNormal="70" workbookViewId="0">
      <selection activeCell="I163" sqref="I163"/>
    </sheetView>
  </sheetViews>
  <sheetFormatPr defaultRowHeight="14.4" x14ac:dyDescent="0.3"/>
  <cols>
    <col min="2" max="2" width="25.21875" bestFit="1" customWidth="1"/>
    <col min="3" max="3" width="11.5546875" customWidth="1"/>
    <col min="6" max="6" width="20.77734375" customWidth="1"/>
    <col min="9" max="9" width="29" bestFit="1" customWidth="1"/>
    <col min="10" max="10" width="29" customWidth="1"/>
    <col min="11" max="11" width="20.6640625" customWidth="1"/>
    <col min="14" max="14" width="29" bestFit="1" customWidth="1"/>
    <col min="15" max="15" width="15.33203125" bestFit="1" customWidth="1"/>
    <col min="16" max="16" width="14.109375" bestFit="1" customWidth="1"/>
    <col min="18" max="18" width="27.6640625" customWidth="1"/>
    <col min="19" max="19" width="13.88671875" customWidth="1"/>
  </cols>
  <sheetData>
    <row r="1" spans="1:20" ht="26.4" thickBot="1" x14ac:dyDescent="0.55000000000000004">
      <c r="A1" s="114" t="s">
        <v>56</v>
      </c>
      <c r="B1" s="115"/>
      <c r="C1" s="115"/>
      <c r="D1" s="115"/>
      <c r="E1" s="115"/>
      <c r="F1" s="116"/>
    </row>
    <row r="2" spans="1:20" x14ac:dyDescent="0.3">
      <c r="A2" s="75" t="s">
        <v>1</v>
      </c>
      <c r="B2" s="62"/>
      <c r="C2" s="62"/>
      <c r="D2" s="62"/>
      <c r="E2" s="74" t="s">
        <v>2</v>
      </c>
      <c r="F2" s="61"/>
    </row>
    <row r="3" spans="1:20" ht="29.4" thickBot="1" x14ac:dyDescent="0.35">
      <c r="A3" s="9" t="s">
        <v>4</v>
      </c>
      <c r="B3" s="73" t="s">
        <v>5</v>
      </c>
      <c r="C3" s="10"/>
      <c r="D3" s="10"/>
      <c r="E3" s="10" t="s">
        <v>83</v>
      </c>
      <c r="F3" s="72" t="s">
        <v>7</v>
      </c>
    </row>
    <row r="4" spans="1:20" ht="15" thickBot="1" x14ac:dyDescent="0.35">
      <c r="A4" s="60" t="s">
        <v>8</v>
      </c>
      <c r="B4" s="157" t="s">
        <v>88</v>
      </c>
      <c r="C4" s="71"/>
      <c r="D4" s="59"/>
      <c r="E4" s="59" t="s">
        <v>8</v>
      </c>
      <c r="F4" s="158" t="s">
        <v>84</v>
      </c>
      <c r="I4" s="41" t="s">
        <v>10</v>
      </c>
      <c r="J4" s="42"/>
      <c r="K4" s="36"/>
      <c r="N4" s="131"/>
      <c r="O4" s="131"/>
      <c r="P4" s="131"/>
      <c r="Q4" s="126"/>
      <c r="R4" s="131"/>
      <c r="S4" s="131"/>
      <c r="T4" s="131"/>
    </row>
    <row r="5" spans="1:20" ht="15" thickBot="1" x14ac:dyDescent="0.35">
      <c r="A5" s="70">
        <v>1</v>
      </c>
      <c r="B5" s="69">
        <v>34</v>
      </c>
      <c r="C5" s="69"/>
      <c r="D5" s="69"/>
      <c r="E5" s="69">
        <v>15</v>
      </c>
      <c r="F5" s="68">
        <v>86</v>
      </c>
      <c r="I5" s="22"/>
      <c r="J5" s="126"/>
      <c r="K5" s="23"/>
      <c r="N5" s="131"/>
      <c r="O5" s="131"/>
      <c r="P5" s="131"/>
      <c r="Q5" s="126"/>
      <c r="R5" s="131"/>
      <c r="S5" s="131"/>
      <c r="T5" s="131"/>
    </row>
    <row r="6" spans="1:20" x14ac:dyDescent="0.3">
      <c r="A6" s="9">
        <v>2</v>
      </c>
      <c r="B6" s="10">
        <v>27</v>
      </c>
      <c r="C6" s="10"/>
      <c r="D6" s="10"/>
      <c r="E6" s="10">
        <v>16</v>
      </c>
      <c r="F6" s="11">
        <v>79</v>
      </c>
      <c r="I6" s="138"/>
      <c r="J6" s="137" t="s">
        <v>88</v>
      </c>
      <c r="K6" s="139" t="s">
        <v>84</v>
      </c>
      <c r="N6" s="127"/>
      <c r="O6" s="127"/>
      <c r="P6" s="127"/>
      <c r="Q6" s="126"/>
      <c r="R6" s="127"/>
      <c r="S6" s="127"/>
      <c r="T6" s="127"/>
    </row>
    <row r="7" spans="1:20" x14ac:dyDescent="0.3">
      <c r="A7" s="9">
        <v>3</v>
      </c>
      <c r="B7" s="10">
        <v>84</v>
      </c>
      <c r="C7" s="10"/>
      <c r="D7" s="10"/>
      <c r="E7" s="69">
        <v>17</v>
      </c>
      <c r="F7" s="11">
        <v>85</v>
      </c>
      <c r="I7" s="140" t="s">
        <v>11</v>
      </c>
      <c r="J7" s="132">
        <v>67.571428571428569</v>
      </c>
      <c r="K7" s="141">
        <v>83.333333333333329</v>
      </c>
      <c r="N7" s="126"/>
      <c r="O7" s="126"/>
      <c r="P7" s="126"/>
      <c r="Q7" s="126"/>
      <c r="R7" s="126"/>
      <c r="S7" s="126"/>
      <c r="T7" s="126"/>
    </row>
    <row r="8" spans="1:20" x14ac:dyDescent="0.3">
      <c r="A8" s="9">
        <v>4</v>
      </c>
      <c r="B8" s="10">
        <v>82</v>
      </c>
      <c r="C8" s="10"/>
      <c r="D8" s="10"/>
      <c r="E8" s="10">
        <v>18</v>
      </c>
      <c r="F8" s="11"/>
      <c r="I8" s="140" t="s">
        <v>12</v>
      </c>
      <c r="J8" s="132">
        <v>827.03296703296712</v>
      </c>
      <c r="K8" s="141">
        <v>14.333333333333332</v>
      </c>
      <c r="N8" s="126"/>
      <c r="O8" s="126"/>
      <c r="P8" s="126"/>
      <c r="Q8" s="126"/>
      <c r="R8" s="126"/>
      <c r="S8" s="126"/>
      <c r="T8" s="126"/>
    </row>
    <row r="9" spans="1:20" x14ac:dyDescent="0.3">
      <c r="A9" s="9">
        <v>5</v>
      </c>
      <c r="B9" s="10">
        <v>89</v>
      </c>
      <c r="C9" s="10"/>
      <c r="D9" s="10"/>
      <c r="E9" s="69">
        <v>19</v>
      </c>
      <c r="F9" s="11"/>
      <c r="I9" s="140" t="s">
        <v>13</v>
      </c>
      <c r="J9" s="132">
        <v>14</v>
      </c>
      <c r="K9" s="141">
        <v>3</v>
      </c>
      <c r="N9" s="126"/>
      <c r="O9" s="126"/>
      <c r="P9" s="126"/>
      <c r="Q9" s="126"/>
      <c r="R9" s="126"/>
      <c r="S9" s="126"/>
      <c r="T9" s="126"/>
    </row>
    <row r="10" spans="1:20" x14ac:dyDescent="0.3">
      <c r="A10" s="9">
        <v>6</v>
      </c>
      <c r="B10" s="10">
        <v>47</v>
      </c>
      <c r="C10" s="10"/>
      <c r="D10" s="10"/>
      <c r="E10" s="10">
        <v>20</v>
      </c>
      <c r="F10" s="11"/>
      <c r="I10" s="140" t="s">
        <v>15</v>
      </c>
      <c r="J10" s="132">
        <v>0</v>
      </c>
      <c r="K10" s="141"/>
      <c r="N10" s="126"/>
      <c r="O10" s="126"/>
      <c r="P10" s="126"/>
      <c r="Q10" s="126"/>
      <c r="R10" s="126"/>
      <c r="S10" s="126"/>
      <c r="T10" s="126"/>
    </row>
    <row r="11" spans="1:20" x14ac:dyDescent="0.3">
      <c r="A11" s="9">
        <v>7</v>
      </c>
      <c r="B11" s="10">
        <v>47</v>
      </c>
      <c r="C11" s="10"/>
      <c r="D11" s="10"/>
      <c r="E11" s="69">
        <v>21</v>
      </c>
      <c r="F11" s="11"/>
      <c r="I11" s="140" t="s">
        <v>16</v>
      </c>
      <c r="J11" s="132">
        <v>15</v>
      </c>
      <c r="K11" s="141"/>
      <c r="N11" s="126"/>
      <c r="O11" s="126"/>
      <c r="P11" s="126"/>
      <c r="Q11" s="126"/>
      <c r="R11" s="126"/>
      <c r="S11" s="126"/>
      <c r="T11" s="126"/>
    </row>
    <row r="12" spans="1:20" x14ac:dyDescent="0.3">
      <c r="A12" s="9">
        <v>8</v>
      </c>
      <c r="B12" s="10">
        <v>56</v>
      </c>
      <c r="C12" s="10"/>
      <c r="D12" s="10"/>
      <c r="E12" s="10">
        <v>22</v>
      </c>
      <c r="F12" s="11"/>
      <c r="I12" s="140" t="s">
        <v>17</v>
      </c>
      <c r="J12" s="132">
        <v>-1.9725269204465707</v>
      </c>
      <c r="K12" s="141"/>
      <c r="N12" s="126"/>
      <c r="O12" s="126"/>
      <c r="P12" s="126"/>
      <c r="Q12" s="126"/>
      <c r="R12" s="126"/>
      <c r="S12" s="126"/>
      <c r="T12" s="126"/>
    </row>
    <row r="13" spans="1:20" x14ac:dyDescent="0.3">
      <c r="A13" s="9">
        <v>9</v>
      </c>
      <c r="B13" s="10">
        <v>48</v>
      </c>
      <c r="C13" s="10"/>
      <c r="D13" s="10"/>
      <c r="E13" s="69">
        <v>23</v>
      </c>
      <c r="F13" s="11"/>
      <c r="I13" s="148" t="s">
        <v>18</v>
      </c>
      <c r="J13" s="149">
        <v>3.3637237910508974E-2</v>
      </c>
      <c r="K13" s="150"/>
      <c r="N13" s="126"/>
      <c r="O13" s="126"/>
      <c r="P13" s="126"/>
      <c r="Q13" s="126"/>
      <c r="R13" s="126"/>
      <c r="S13" s="126"/>
      <c r="T13" s="126"/>
    </row>
    <row r="14" spans="1:20" x14ac:dyDescent="0.3">
      <c r="A14" s="9">
        <v>10</v>
      </c>
      <c r="B14" s="10">
        <v>35</v>
      </c>
      <c r="C14" s="10"/>
      <c r="D14" s="10"/>
      <c r="E14" s="10">
        <v>24</v>
      </c>
      <c r="F14" s="11"/>
      <c r="I14" s="140" t="s">
        <v>19</v>
      </c>
      <c r="J14" s="132">
        <v>1.7530503556925701</v>
      </c>
      <c r="K14" s="141"/>
      <c r="N14" s="126"/>
      <c r="O14" s="126"/>
      <c r="P14" s="126"/>
      <c r="Q14" s="126"/>
      <c r="R14" s="126"/>
      <c r="S14" s="128"/>
      <c r="T14" s="126"/>
    </row>
    <row r="15" spans="1:20" x14ac:dyDescent="0.3">
      <c r="A15" s="9">
        <v>11</v>
      </c>
      <c r="B15" s="10">
        <v>100</v>
      </c>
      <c r="C15" s="10"/>
      <c r="D15" s="10"/>
      <c r="E15" s="69">
        <v>25</v>
      </c>
      <c r="F15" s="11"/>
      <c r="I15" s="142" t="s">
        <v>20</v>
      </c>
      <c r="J15" s="143">
        <v>6.7274475821017948E-2</v>
      </c>
      <c r="K15" s="144"/>
      <c r="N15" s="126"/>
      <c r="O15" s="126"/>
      <c r="P15" s="126"/>
      <c r="Q15" s="126"/>
      <c r="R15" s="126"/>
      <c r="S15" s="126"/>
      <c r="T15" s="126"/>
    </row>
    <row r="16" spans="1:20" ht="15" thickBot="1" x14ac:dyDescent="0.35">
      <c r="A16" s="9">
        <v>12</v>
      </c>
      <c r="B16" s="10">
        <v>95</v>
      </c>
      <c r="C16" s="10"/>
      <c r="D16" s="10"/>
      <c r="E16" s="10">
        <v>26</v>
      </c>
      <c r="F16" s="11"/>
      <c r="I16" s="145" t="s">
        <v>22</v>
      </c>
      <c r="J16" s="146">
        <v>2.1314495455597742</v>
      </c>
      <c r="K16" s="147"/>
      <c r="N16" s="129"/>
      <c r="O16" s="129"/>
      <c r="P16" s="129"/>
      <c r="Q16" s="126"/>
      <c r="R16" s="129"/>
      <c r="S16" s="130"/>
      <c r="T16" s="129"/>
    </row>
    <row r="17" spans="1:20" ht="15" thickBot="1" x14ac:dyDescent="0.35">
      <c r="A17" s="9">
        <v>13</v>
      </c>
      <c r="B17" s="10">
        <v>118</v>
      </c>
      <c r="C17" s="10"/>
      <c r="D17" s="10"/>
      <c r="E17" s="69">
        <v>27</v>
      </c>
      <c r="F17" s="11"/>
      <c r="I17" s="15"/>
      <c r="J17" s="16"/>
      <c r="K17" s="17"/>
      <c r="N17" s="129"/>
      <c r="O17" s="129"/>
      <c r="P17" s="129"/>
      <c r="Q17" s="126"/>
      <c r="R17" s="129"/>
      <c r="S17" s="129"/>
      <c r="T17" s="129"/>
    </row>
    <row r="18" spans="1:20" ht="15" thickBot="1" x14ac:dyDescent="0.35">
      <c r="A18" s="9">
        <v>14</v>
      </c>
      <c r="B18" s="10">
        <v>84</v>
      </c>
      <c r="C18" s="10"/>
      <c r="D18" s="10"/>
      <c r="E18" s="10">
        <v>28</v>
      </c>
      <c r="F18" s="11"/>
      <c r="I18" s="18"/>
      <c r="J18" s="19"/>
      <c r="K18" s="20"/>
      <c r="N18" s="133"/>
      <c r="O18" s="133"/>
      <c r="P18" s="134"/>
      <c r="Q18" s="126"/>
      <c r="R18" s="129"/>
      <c r="S18" s="129"/>
      <c r="T18" s="126"/>
    </row>
    <row r="19" spans="1:20" x14ac:dyDescent="0.3">
      <c r="A19" s="9"/>
      <c r="B19" s="10"/>
      <c r="C19" s="10"/>
      <c r="D19" s="10"/>
      <c r="E19" s="10"/>
      <c r="F19" s="11"/>
      <c r="I19" s="22"/>
      <c r="K19" s="23"/>
      <c r="N19" s="134"/>
      <c r="O19" s="134"/>
      <c r="P19" s="134"/>
      <c r="Q19" s="126"/>
      <c r="R19" s="132"/>
      <c r="S19" s="132"/>
      <c r="T19" s="132"/>
    </row>
    <row r="20" spans="1:20" ht="15" customHeight="1" x14ac:dyDescent="0.3">
      <c r="A20" s="9"/>
      <c r="B20" s="10"/>
      <c r="C20" s="10"/>
      <c r="D20" s="10"/>
      <c r="E20" s="10"/>
      <c r="F20" s="11"/>
      <c r="I20" s="159"/>
      <c r="J20" s="160"/>
      <c r="K20" s="161"/>
      <c r="N20" s="132"/>
      <c r="O20" s="132"/>
      <c r="P20" s="132"/>
      <c r="Q20" s="126"/>
      <c r="R20" s="132"/>
      <c r="S20" s="132"/>
      <c r="T20" s="132"/>
    </row>
    <row r="21" spans="1:20" x14ac:dyDescent="0.3">
      <c r="A21" s="9"/>
      <c r="B21" s="10"/>
      <c r="C21" s="10"/>
      <c r="D21" s="10"/>
      <c r="E21" s="10"/>
      <c r="F21" s="11"/>
      <c r="I21" s="159"/>
      <c r="J21" s="160"/>
      <c r="K21" s="161"/>
      <c r="N21" s="132"/>
      <c r="O21" s="132"/>
      <c r="P21" s="132"/>
      <c r="Q21" s="126"/>
      <c r="R21" s="132"/>
      <c r="S21" s="132"/>
      <c r="T21" s="132"/>
    </row>
    <row r="22" spans="1:20" ht="15.75" customHeight="1" thickBot="1" x14ac:dyDescent="0.35">
      <c r="A22" s="9"/>
      <c r="B22" s="10"/>
      <c r="C22" s="10"/>
      <c r="D22" s="10"/>
      <c r="E22" s="10"/>
      <c r="F22" s="11"/>
      <c r="I22" s="162"/>
      <c r="J22" s="163"/>
      <c r="K22" s="164"/>
      <c r="N22" s="135"/>
      <c r="O22" s="135"/>
      <c r="P22" s="135"/>
      <c r="Q22" s="126"/>
      <c r="R22" s="132"/>
      <c r="S22" s="132"/>
      <c r="T22" s="132"/>
    </row>
    <row r="23" spans="1:20" x14ac:dyDescent="0.3">
      <c r="A23" s="9"/>
      <c r="B23" s="10"/>
      <c r="C23" s="10"/>
      <c r="D23" s="10"/>
      <c r="E23" s="10"/>
      <c r="F23" s="11"/>
      <c r="I23" s="24" t="s">
        <v>24</v>
      </c>
      <c r="J23" s="25"/>
      <c r="K23" s="26"/>
      <c r="N23" s="135"/>
      <c r="O23" s="135"/>
      <c r="P23" s="135"/>
      <c r="Q23" s="126"/>
      <c r="R23" s="132"/>
      <c r="S23" s="132"/>
      <c r="T23" s="132"/>
    </row>
    <row r="24" spans="1:20" ht="15" thickBot="1" x14ac:dyDescent="0.35">
      <c r="A24" s="9"/>
      <c r="B24" s="10"/>
      <c r="C24" s="10"/>
      <c r="D24" s="10"/>
      <c r="E24" s="10"/>
      <c r="F24" s="11"/>
      <c r="I24" s="27" t="s">
        <v>25</v>
      </c>
      <c r="J24" s="28"/>
      <c r="K24" s="29"/>
      <c r="N24" s="135"/>
      <c r="O24" s="135"/>
      <c r="P24" s="135"/>
      <c r="Q24" s="126"/>
      <c r="R24" s="132"/>
      <c r="S24" s="132"/>
      <c r="T24" s="132"/>
    </row>
    <row r="25" spans="1:20" x14ac:dyDescent="0.3">
      <c r="A25" s="9"/>
      <c r="B25" s="10"/>
      <c r="C25" s="10"/>
      <c r="D25" s="10"/>
      <c r="E25" s="10"/>
      <c r="F25" s="11"/>
      <c r="I25" s="117" t="s">
        <v>58</v>
      </c>
      <c r="J25" s="118"/>
      <c r="K25" s="119"/>
      <c r="N25" s="134"/>
      <c r="O25" s="134"/>
      <c r="P25" s="134"/>
      <c r="Q25" s="126"/>
      <c r="R25" s="126"/>
      <c r="S25" s="126"/>
      <c r="T25" s="126"/>
    </row>
    <row r="26" spans="1:20" ht="15" thickBot="1" x14ac:dyDescent="0.35">
      <c r="A26" s="9"/>
      <c r="B26" s="10"/>
      <c r="C26" s="10"/>
      <c r="D26" s="10"/>
      <c r="E26" s="10"/>
      <c r="F26" s="11"/>
      <c r="I26" s="95"/>
      <c r="J26" s="96"/>
      <c r="K26" s="97"/>
      <c r="N26" s="126"/>
      <c r="O26" s="126"/>
      <c r="P26" s="126"/>
      <c r="Q26" s="126"/>
      <c r="R26" s="126"/>
      <c r="S26" s="126"/>
      <c r="T26" s="126"/>
    </row>
    <row r="27" spans="1:20" x14ac:dyDescent="0.3">
      <c r="A27" s="9"/>
      <c r="B27" s="10"/>
      <c r="C27" s="10"/>
      <c r="D27" s="10"/>
      <c r="E27" s="10"/>
      <c r="F27" s="11"/>
    </row>
    <row r="28" spans="1:20" ht="15" thickBot="1" x14ac:dyDescent="0.35">
      <c r="A28" s="66"/>
      <c r="B28" s="65"/>
      <c r="C28" s="65"/>
      <c r="D28" s="65"/>
      <c r="E28" s="65"/>
      <c r="F28" s="64"/>
    </row>
    <row r="29" spans="1:20" x14ac:dyDescent="0.3">
      <c r="A29" s="63" t="s">
        <v>28</v>
      </c>
      <c r="B29" s="62">
        <f>_xlfn.VAR.S(B5:B27)</f>
        <v>827.03296703296712</v>
      </c>
      <c r="C29" s="62"/>
      <c r="D29" s="62"/>
      <c r="E29" s="62" t="s">
        <v>28</v>
      </c>
      <c r="F29" s="61">
        <f>_xlfn.VAR.S(F5:F18)</f>
        <v>14.333333333333332</v>
      </c>
    </row>
    <row r="30" spans="1:20" ht="15" thickBot="1" x14ac:dyDescent="0.35">
      <c r="A30" s="60" t="s">
        <v>11</v>
      </c>
      <c r="B30" s="59">
        <f>AVERAGE(B5:B27)</f>
        <v>67.571428571428569</v>
      </c>
      <c r="C30" s="59"/>
      <c r="D30" s="59"/>
      <c r="E30" s="59" t="s">
        <v>11</v>
      </c>
      <c r="F30" s="40">
        <f>AVERAGE(F5:F27)</f>
        <v>83.333333333333329</v>
      </c>
    </row>
    <row r="36" spans="1:11" ht="15" thickBot="1" x14ac:dyDescent="0.35"/>
    <row r="37" spans="1:11" ht="26.4" thickBot="1" x14ac:dyDescent="0.55000000000000004">
      <c r="A37" s="114" t="s">
        <v>56</v>
      </c>
      <c r="B37" s="115"/>
      <c r="C37" s="115"/>
      <c r="D37" s="115"/>
      <c r="E37" s="115"/>
      <c r="F37" s="116"/>
    </row>
    <row r="38" spans="1:11" x14ac:dyDescent="0.3">
      <c r="A38" s="75" t="s">
        <v>1</v>
      </c>
      <c r="B38" s="62"/>
      <c r="C38" s="62"/>
      <c r="D38" s="62"/>
      <c r="E38" s="74" t="s">
        <v>2</v>
      </c>
      <c r="F38" s="61"/>
    </row>
    <row r="39" spans="1:11" ht="28.8" x14ac:dyDescent="0.3">
      <c r="A39" s="9" t="s">
        <v>4</v>
      </c>
      <c r="B39" s="73" t="s">
        <v>5</v>
      </c>
      <c r="C39" s="10"/>
      <c r="D39" s="10"/>
      <c r="E39" s="10" t="s">
        <v>83</v>
      </c>
      <c r="F39" s="72" t="s">
        <v>7</v>
      </c>
    </row>
    <row r="40" spans="1:11" ht="15" thickBot="1" x14ac:dyDescent="0.35">
      <c r="A40" s="60" t="s">
        <v>8</v>
      </c>
      <c r="B40" s="157" t="s">
        <v>85</v>
      </c>
      <c r="C40" s="71"/>
      <c r="D40" s="59"/>
      <c r="E40" s="59" t="s">
        <v>8</v>
      </c>
      <c r="F40" s="158" t="s">
        <v>84</v>
      </c>
    </row>
    <row r="41" spans="1:11" x14ac:dyDescent="0.3">
      <c r="A41" s="70">
        <v>1</v>
      </c>
      <c r="B41" s="165">
        <v>50.340200000000003</v>
      </c>
      <c r="C41" s="69"/>
      <c r="D41" s="69"/>
      <c r="E41" s="69">
        <v>6</v>
      </c>
      <c r="F41" s="68">
        <v>86</v>
      </c>
    </row>
    <row r="42" spans="1:11" ht="15" thickBot="1" x14ac:dyDescent="0.35">
      <c r="A42" s="9">
        <v>2</v>
      </c>
      <c r="B42" s="166">
        <v>36.406799999999997</v>
      </c>
      <c r="C42" s="10"/>
      <c r="D42" s="10"/>
      <c r="E42" s="10">
        <v>7</v>
      </c>
      <c r="F42" s="11">
        <v>79</v>
      </c>
    </row>
    <row r="43" spans="1:11" x14ac:dyDescent="0.3">
      <c r="A43" s="9">
        <v>3</v>
      </c>
      <c r="B43" s="166">
        <v>45.760300000000001</v>
      </c>
      <c r="C43" s="10"/>
      <c r="D43" s="10"/>
      <c r="E43" s="69">
        <v>8</v>
      </c>
      <c r="F43" s="11">
        <v>85</v>
      </c>
      <c r="I43" s="41" t="s">
        <v>10</v>
      </c>
      <c r="J43" s="42"/>
      <c r="K43" s="36"/>
    </row>
    <row r="44" spans="1:11" ht="15" thickBot="1" x14ac:dyDescent="0.35">
      <c r="A44" s="9">
        <v>4</v>
      </c>
      <c r="B44" s="166">
        <v>56.846899999999998</v>
      </c>
      <c r="C44" s="10"/>
      <c r="D44" s="10"/>
      <c r="E44" s="10"/>
      <c r="F44" s="11"/>
      <c r="I44" s="22"/>
      <c r="J44" s="126"/>
      <c r="K44" s="23"/>
    </row>
    <row r="45" spans="1:11" x14ac:dyDescent="0.3">
      <c r="A45" s="9">
        <v>5</v>
      </c>
      <c r="B45" s="166">
        <v>61.7804</v>
      </c>
      <c r="C45" s="10"/>
      <c r="D45" s="10"/>
      <c r="E45" s="69"/>
      <c r="F45" s="11"/>
      <c r="I45" s="138"/>
      <c r="J45" s="137" t="s">
        <v>85</v>
      </c>
      <c r="K45" s="139" t="s">
        <v>84</v>
      </c>
    </row>
    <row r="46" spans="1:11" x14ac:dyDescent="0.3">
      <c r="A46" s="9"/>
      <c r="B46" s="10"/>
      <c r="C46" s="10"/>
      <c r="D46" s="10"/>
      <c r="E46" s="10"/>
      <c r="F46" s="11"/>
      <c r="I46" s="140" t="s">
        <v>11</v>
      </c>
      <c r="J46" s="132">
        <v>50.226919999999993</v>
      </c>
      <c r="K46" s="141">
        <v>83.333333333333329</v>
      </c>
    </row>
    <row r="47" spans="1:11" x14ac:dyDescent="0.3">
      <c r="A47" s="9"/>
      <c r="B47" s="10"/>
      <c r="C47" s="10"/>
      <c r="D47" s="10"/>
      <c r="E47" s="69"/>
      <c r="F47" s="11"/>
      <c r="I47" s="140" t="s">
        <v>12</v>
      </c>
      <c r="J47" s="132">
        <v>97.066569677000189</v>
      </c>
      <c r="K47" s="141">
        <v>14.333333333333332</v>
      </c>
    </row>
    <row r="48" spans="1:11" x14ac:dyDescent="0.3">
      <c r="A48" s="9"/>
      <c r="B48" s="10"/>
      <c r="C48" s="10"/>
      <c r="D48" s="10"/>
      <c r="E48" s="10"/>
      <c r="F48" s="11"/>
      <c r="I48" s="140" t="s">
        <v>13</v>
      </c>
      <c r="J48" s="132">
        <v>5</v>
      </c>
      <c r="K48" s="141">
        <v>3</v>
      </c>
    </row>
    <row r="49" spans="1:11" x14ac:dyDescent="0.3">
      <c r="A49" s="9"/>
      <c r="B49" s="10"/>
      <c r="C49" s="10"/>
      <c r="D49" s="10"/>
      <c r="E49" s="69"/>
      <c r="F49" s="11"/>
      <c r="I49" s="140" t="s">
        <v>15</v>
      </c>
      <c r="J49" s="132">
        <v>0</v>
      </c>
      <c r="K49" s="141"/>
    </row>
    <row r="50" spans="1:11" x14ac:dyDescent="0.3">
      <c r="A50" s="9"/>
      <c r="B50" s="10"/>
      <c r="C50" s="10"/>
      <c r="D50" s="10"/>
      <c r="E50" s="10"/>
      <c r="F50" s="11"/>
      <c r="I50" s="140" t="s">
        <v>16</v>
      </c>
      <c r="J50" s="132">
        <v>6</v>
      </c>
      <c r="K50" s="141"/>
    </row>
    <row r="51" spans="1:11" x14ac:dyDescent="0.3">
      <c r="A51" s="9"/>
      <c r="B51" s="10"/>
      <c r="C51" s="10"/>
      <c r="D51" s="10"/>
      <c r="E51" s="69"/>
      <c r="F51" s="11"/>
      <c r="I51" s="140" t="s">
        <v>17</v>
      </c>
      <c r="J51" s="132">
        <v>-6.7310745240013956</v>
      </c>
      <c r="K51" s="141"/>
    </row>
    <row r="52" spans="1:11" x14ac:dyDescent="0.3">
      <c r="A52" s="9"/>
      <c r="B52" s="10"/>
      <c r="C52" s="10"/>
      <c r="D52" s="10"/>
      <c r="E52" s="10"/>
      <c r="F52" s="11"/>
      <c r="I52" s="148" t="s">
        <v>18</v>
      </c>
      <c r="J52" s="149">
        <v>2.6167733544266798E-4</v>
      </c>
      <c r="K52" s="150"/>
    </row>
    <row r="53" spans="1:11" x14ac:dyDescent="0.3">
      <c r="A53" s="9"/>
      <c r="B53" s="10"/>
      <c r="C53" s="10"/>
      <c r="D53" s="10"/>
      <c r="E53" s="69"/>
      <c r="F53" s="11"/>
      <c r="I53" s="140" t="s">
        <v>19</v>
      </c>
      <c r="J53" s="132">
        <v>1.9431802805153</v>
      </c>
      <c r="K53" s="141"/>
    </row>
    <row r="54" spans="1:11" x14ac:dyDescent="0.3">
      <c r="A54" s="9"/>
      <c r="B54" s="10"/>
      <c r="C54" s="10"/>
      <c r="D54" s="10"/>
      <c r="E54" s="10"/>
      <c r="F54" s="11"/>
      <c r="I54" s="151" t="s">
        <v>20</v>
      </c>
      <c r="J54" s="152">
        <v>5.2335467088533531E-4</v>
      </c>
      <c r="K54" s="153"/>
    </row>
    <row r="55" spans="1:11" ht="15" thickBot="1" x14ac:dyDescent="0.35">
      <c r="A55" s="9"/>
      <c r="B55" s="10"/>
      <c r="C55" s="10"/>
      <c r="D55" s="10"/>
      <c r="E55" s="10"/>
      <c r="F55" s="11"/>
      <c r="I55" s="154" t="s">
        <v>22</v>
      </c>
      <c r="J55" s="155">
        <v>2.4469118511449697</v>
      </c>
      <c r="K55" s="156"/>
    </row>
    <row r="56" spans="1:11" x14ac:dyDescent="0.3">
      <c r="A56" s="9"/>
      <c r="B56" s="10"/>
      <c r="C56" s="10"/>
      <c r="D56" s="10"/>
      <c r="E56" s="10"/>
      <c r="F56" s="11"/>
    </row>
    <row r="57" spans="1:11" x14ac:dyDescent="0.3">
      <c r="A57" s="9"/>
      <c r="B57" s="10"/>
      <c r="C57" s="10"/>
      <c r="D57" s="10"/>
      <c r="E57" s="10"/>
      <c r="F57" s="11"/>
    </row>
    <row r="58" spans="1:11" x14ac:dyDescent="0.3">
      <c r="A58" s="9"/>
      <c r="B58" s="10"/>
      <c r="C58" s="10"/>
      <c r="D58" s="10"/>
      <c r="E58" s="10"/>
      <c r="F58" s="11"/>
    </row>
    <row r="59" spans="1:11" x14ac:dyDescent="0.3">
      <c r="A59" s="9"/>
      <c r="B59" s="10"/>
      <c r="C59" s="10"/>
      <c r="D59" s="10"/>
      <c r="E59" s="10"/>
      <c r="F59" s="11"/>
    </row>
    <row r="60" spans="1:11" x14ac:dyDescent="0.3">
      <c r="A60" s="9"/>
      <c r="B60" s="10"/>
      <c r="C60" s="10"/>
      <c r="D60" s="10"/>
      <c r="E60" s="10"/>
      <c r="F60" s="11"/>
    </row>
    <row r="61" spans="1:11" x14ac:dyDescent="0.3">
      <c r="A61" s="9"/>
      <c r="B61" s="10"/>
      <c r="C61" s="10"/>
      <c r="D61" s="10"/>
      <c r="E61" s="10"/>
      <c r="F61" s="11"/>
    </row>
    <row r="62" spans="1:11" x14ac:dyDescent="0.3">
      <c r="A62" s="9"/>
      <c r="B62" s="10"/>
      <c r="C62" s="10"/>
      <c r="D62" s="10"/>
      <c r="E62" s="10"/>
      <c r="F62" s="11"/>
    </row>
    <row r="63" spans="1:11" x14ac:dyDescent="0.3">
      <c r="A63" s="9"/>
      <c r="B63" s="10"/>
      <c r="C63" s="10"/>
      <c r="D63" s="10"/>
      <c r="E63" s="10"/>
      <c r="F63" s="11"/>
    </row>
    <row r="64" spans="1:11" ht="15" thickBot="1" x14ac:dyDescent="0.35">
      <c r="A64" s="66"/>
      <c r="B64" s="65"/>
      <c r="C64" s="65"/>
      <c r="D64" s="65"/>
      <c r="E64" s="65"/>
      <c r="F64" s="64"/>
    </row>
    <row r="65" spans="1:11" x14ac:dyDescent="0.3">
      <c r="A65" s="63" t="s">
        <v>28</v>
      </c>
      <c r="B65" s="62">
        <f>_xlfn.VAR.S(B41:B63)</f>
        <v>97.066569677000189</v>
      </c>
      <c r="C65" s="62"/>
      <c r="D65" s="62"/>
      <c r="E65" s="62" t="s">
        <v>28</v>
      </c>
      <c r="F65" s="61">
        <f>_xlfn.VAR.S(F41:F54)</f>
        <v>14.333333333333332</v>
      </c>
    </row>
    <row r="66" spans="1:11" ht="15" thickBot="1" x14ac:dyDescent="0.35">
      <c r="A66" s="60" t="s">
        <v>11</v>
      </c>
      <c r="B66" s="59">
        <f>AVERAGE(B41:B63)</f>
        <v>50.226919999999993</v>
      </c>
      <c r="C66" s="59"/>
      <c r="D66" s="59"/>
      <c r="E66" s="59" t="s">
        <v>11</v>
      </c>
      <c r="F66" s="40">
        <f>AVERAGE(F41:F63)</f>
        <v>83.333333333333329</v>
      </c>
    </row>
    <row r="71" spans="1:11" ht="15" thickBot="1" x14ac:dyDescent="0.35"/>
    <row r="72" spans="1:11" ht="26.4" thickBot="1" x14ac:dyDescent="0.55000000000000004">
      <c r="A72" s="114" t="s">
        <v>56</v>
      </c>
      <c r="B72" s="115"/>
      <c r="C72" s="115"/>
      <c r="D72" s="115"/>
      <c r="E72" s="115"/>
      <c r="F72" s="116"/>
    </row>
    <row r="73" spans="1:11" x14ac:dyDescent="0.3">
      <c r="A73" s="75" t="s">
        <v>1</v>
      </c>
      <c r="B73" s="62"/>
      <c r="C73" s="62"/>
      <c r="D73" s="62"/>
      <c r="E73" s="74" t="s">
        <v>2</v>
      </c>
      <c r="F73" s="61"/>
    </row>
    <row r="74" spans="1:11" ht="28.8" x14ac:dyDescent="0.3">
      <c r="A74" s="9" t="s">
        <v>4</v>
      </c>
      <c r="B74" s="73" t="s">
        <v>5</v>
      </c>
      <c r="C74" s="10"/>
      <c r="D74" s="10"/>
      <c r="E74" s="10" t="s">
        <v>83</v>
      </c>
      <c r="F74" s="72" t="s">
        <v>7</v>
      </c>
    </row>
    <row r="75" spans="1:11" ht="15" thickBot="1" x14ac:dyDescent="0.35">
      <c r="A75" s="60" t="s">
        <v>8</v>
      </c>
      <c r="B75" s="157" t="s">
        <v>86</v>
      </c>
      <c r="C75" s="71"/>
      <c r="D75" s="59"/>
      <c r="E75" s="59" t="s">
        <v>8</v>
      </c>
      <c r="F75" s="158" t="s">
        <v>85</v>
      </c>
    </row>
    <row r="76" spans="1:11" x14ac:dyDescent="0.3">
      <c r="A76" s="70">
        <v>1</v>
      </c>
      <c r="B76" s="69">
        <v>67</v>
      </c>
      <c r="C76" s="69"/>
      <c r="D76" s="69"/>
      <c r="E76" s="69">
        <v>14</v>
      </c>
      <c r="F76" s="167">
        <v>50.340200000000003</v>
      </c>
    </row>
    <row r="77" spans="1:11" ht="15" thickBot="1" x14ac:dyDescent="0.35">
      <c r="A77" s="9">
        <v>2</v>
      </c>
      <c r="B77" s="10">
        <v>25</v>
      </c>
      <c r="C77" s="10"/>
      <c r="D77" s="10"/>
      <c r="E77" s="10">
        <v>15</v>
      </c>
      <c r="F77" s="168">
        <v>36.406799999999997</v>
      </c>
    </row>
    <row r="78" spans="1:11" x14ac:dyDescent="0.3">
      <c r="A78" s="9">
        <v>3</v>
      </c>
      <c r="B78" s="10">
        <v>57</v>
      </c>
      <c r="C78" s="10"/>
      <c r="D78" s="10"/>
      <c r="E78" s="69">
        <v>16</v>
      </c>
      <c r="F78" s="168">
        <v>45.760300000000001</v>
      </c>
      <c r="I78" s="41" t="s">
        <v>10</v>
      </c>
      <c r="J78" s="42"/>
      <c r="K78" s="36"/>
    </row>
    <row r="79" spans="1:11" ht="15" thickBot="1" x14ac:dyDescent="0.35">
      <c r="A79" s="9">
        <v>4</v>
      </c>
      <c r="B79" s="10">
        <v>44</v>
      </c>
      <c r="C79" s="10"/>
      <c r="D79" s="10"/>
      <c r="E79" s="10">
        <v>17</v>
      </c>
      <c r="F79" s="168">
        <v>56.846899999999998</v>
      </c>
      <c r="I79" s="22"/>
      <c r="J79" s="126"/>
      <c r="K79" s="23"/>
    </row>
    <row r="80" spans="1:11" x14ac:dyDescent="0.3">
      <c r="A80" s="9">
        <v>5</v>
      </c>
      <c r="B80" s="10">
        <v>44</v>
      </c>
      <c r="C80" s="10"/>
      <c r="D80" s="10"/>
      <c r="E80" s="69">
        <v>18</v>
      </c>
      <c r="F80" s="168">
        <v>61.7804</v>
      </c>
      <c r="I80" s="138"/>
      <c r="J80" s="137" t="s">
        <v>86</v>
      </c>
      <c r="K80" s="139" t="s">
        <v>85</v>
      </c>
    </row>
    <row r="81" spans="1:11" x14ac:dyDescent="0.3">
      <c r="A81" s="9">
        <v>6</v>
      </c>
      <c r="B81" s="10">
        <v>46</v>
      </c>
      <c r="C81" s="10"/>
      <c r="D81" s="10"/>
      <c r="E81" s="10"/>
      <c r="F81" s="11"/>
      <c r="I81" s="140" t="s">
        <v>11</v>
      </c>
      <c r="J81" s="132">
        <v>51.384615384615387</v>
      </c>
      <c r="K81" s="141">
        <v>50.226919999999993</v>
      </c>
    </row>
    <row r="82" spans="1:11" x14ac:dyDescent="0.3">
      <c r="A82" s="9">
        <v>7</v>
      </c>
      <c r="B82" s="10">
        <v>35</v>
      </c>
      <c r="C82" s="10"/>
      <c r="D82" s="10"/>
      <c r="E82" s="69"/>
      <c r="F82" s="11"/>
      <c r="I82" s="140" t="s">
        <v>12</v>
      </c>
      <c r="J82" s="132">
        <v>189.92307692307682</v>
      </c>
      <c r="K82" s="141">
        <v>97.066569677000189</v>
      </c>
    </row>
    <row r="83" spans="1:11" x14ac:dyDescent="0.3">
      <c r="A83" s="9">
        <v>8</v>
      </c>
      <c r="B83" s="10">
        <v>61</v>
      </c>
      <c r="C83" s="10"/>
      <c r="D83" s="10"/>
      <c r="E83" s="10"/>
      <c r="F83" s="11"/>
      <c r="I83" s="140" t="s">
        <v>13</v>
      </c>
      <c r="J83" s="132">
        <v>13</v>
      </c>
      <c r="K83" s="141">
        <v>5</v>
      </c>
    </row>
    <row r="84" spans="1:11" x14ac:dyDescent="0.3">
      <c r="A84" s="9">
        <v>9</v>
      </c>
      <c r="B84" s="10">
        <v>59</v>
      </c>
      <c r="C84" s="10"/>
      <c r="D84" s="10"/>
      <c r="E84" s="69"/>
      <c r="F84" s="11"/>
      <c r="I84" s="140" t="s">
        <v>15</v>
      </c>
      <c r="J84" s="132">
        <v>0</v>
      </c>
      <c r="K84" s="141"/>
    </row>
    <row r="85" spans="1:11" x14ac:dyDescent="0.3">
      <c r="A85" s="9">
        <v>10</v>
      </c>
      <c r="B85" s="10">
        <v>45</v>
      </c>
      <c r="C85" s="10"/>
      <c r="D85" s="10"/>
      <c r="E85" s="10"/>
      <c r="F85" s="11"/>
      <c r="I85" s="140" t="s">
        <v>16</v>
      </c>
      <c r="J85" s="132">
        <v>10</v>
      </c>
      <c r="K85" s="141"/>
    </row>
    <row r="86" spans="1:11" x14ac:dyDescent="0.3">
      <c r="A86" s="9">
        <v>11</v>
      </c>
      <c r="B86" s="10">
        <v>61</v>
      </c>
      <c r="C86" s="10"/>
      <c r="D86" s="10"/>
      <c r="E86" s="69"/>
      <c r="F86" s="11"/>
      <c r="I86" s="140" t="s">
        <v>17</v>
      </c>
      <c r="J86" s="132">
        <v>0.1984766378884335</v>
      </c>
      <c r="K86" s="141"/>
    </row>
    <row r="87" spans="1:11" x14ac:dyDescent="0.3">
      <c r="A87" s="9">
        <v>12</v>
      </c>
      <c r="B87" s="10">
        <v>48</v>
      </c>
      <c r="C87" s="10"/>
      <c r="D87" s="10"/>
      <c r="E87" s="10"/>
      <c r="F87" s="11"/>
      <c r="I87" s="148" t="s">
        <v>18</v>
      </c>
      <c r="J87" s="149">
        <v>0.42332457249088107</v>
      </c>
      <c r="K87" s="150"/>
    </row>
    <row r="88" spans="1:11" x14ac:dyDescent="0.3">
      <c r="A88" s="9">
        <v>13</v>
      </c>
      <c r="B88" s="10">
        <v>76</v>
      </c>
      <c r="C88" s="10"/>
      <c r="D88" s="10"/>
      <c r="E88" s="69"/>
      <c r="F88" s="11"/>
      <c r="I88" s="140" t="s">
        <v>19</v>
      </c>
      <c r="J88" s="132">
        <v>1.812461122811676</v>
      </c>
      <c r="K88" s="141"/>
    </row>
    <row r="89" spans="1:11" x14ac:dyDescent="0.3">
      <c r="A89" s="9"/>
      <c r="B89" s="10"/>
      <c r="C89" s="10"/>
      <c r="D89" s="10"/>
      <c r="E89" s="10"/>
      <c r="F89" s="11"/>
      <c r="I89" s="151" t="s">
        <v>20</v>
      </c>
      <c r="J89" s="152">
        <v>0.84664914498176214</v>
      </c>
      <c r="K89" s="153"/>
    </row>
    <row r="90" spans="1:11" ht="15" thickBot="1" x14ac:dyDescent="0.35">
      <c r="A90" s="9"/>
      <c r="B90" s="10"/>
      <c r="C90" s="10"/>
      <c r="D90" s="10"/>
      <c r="E90" s="10"/>
      <c r="F90" s="11"/>
      <c r="I90" s="154" t="s">
        <v>22</v>
      </c>
      <c r="J90" s="155">
        <v>2.2281388519862744</v>
      </c>
      <c r="K90" s="156"/>
    </row>
    <row r="91" spans="1:11" x14ac:dyDescent="0.3">
      <c r="A91" s="9"/>
      <c r="B91" s="10"/>
      <c r="C91" s="10"/>
      <c r="D91" s="10"/>
      <c r="E91" s="10"/>
      <c r="F91" s="11"/>
    </row>
    <row r="92" spans="1:11" x14ac:dyDescent="0.3">
      <c r="A92" s="9"/>
      <c r="B92" s="10"/>
      <c r="C92" s="10"/>
      <c r="D92" s="10"/>
      <c r="E92" s="10"/>
      <c r="F92" s="11"/>
    </row>
    <row r="93" spans="1:11" x14ac:dyDescent="0.3">
      <c r="A93" s="9"/>
      <c r="B93" s="10"/>
      <c r="C93" s="10"/>
      <c r="D93" s="10"/>
      <c r="E93" s="10"/>
      <c r="F93" s="11"/>
    </row>
    <row r="94" spans="1:11" x14ac:dyDescent="0.3">
      <c r="A94" s="9"/>
      <c r="B94" s="10"/>
      <c r="C94" s="10"/>
      <c r="D94" s="10"/>
      <c r="E94" s="10"/>
      <c r="F94" s="11"/>
    </row>
    <row r="95" spans="1:11" x14ac:dyDescent="0.3">
      <c r="A95" s="9"/>
      <c r="B95" s="10"/>
      <c r="C95" s="10"/>
      <c r="D95" s="10"/>
      <c r="E95" s="10"/>
      <c r="F95" s="11"/>
    </row>
    <row r="96" spans="1:11" x14ac:dyDescent="0.3">
      <c r="A96" s="9"/>
      <c r="B96" s="10"/>
      <c r="C96" s="10"/>
      <c r="D96" s="10"/>
      <c r="E96" s="10"/>
      <c r="F96" s="11"/>
    </row>
    <row r="97" spans="1:11" x14ac:dyDescent="0.3">
      <c r="A97" s="9"/>
      <c r="B97" s="10"/>
      <c r="C97" s="10"/>
      <c r="D97" s="10"/>
      <c r="E97" s="10"/>
      <c r="F97" s="11"/>
    </row>
    <row r="98" spans="1:11" ht="15" thickBot="1" x14ac:dyDescent="0.35">
      <c r="A98" s="60"/>
      <c r="B98" s="59"/>
      <c r="C98" s="59"/>
      <c r="D98" s="59"/>
      <c r="E98" s="59"/>
      <c r="F98" s="40"/>
    </row>
    <row r="99" spans="1:11" ht="15" thickBot="1" x14ac:dyDescent="0.35">
      <c r="A99" s="22"/>
      <c r="B99" s="126"/>
      <c r="C99" s="126"/>
      <c r="D99" s="126"/>
      <c r="E99" s="126"/>
      <c r="F99" s="23"/>
    </row>
    <row r="100" spans="1:11" x14ac:dyDescent="0.3">
      <c r="A100" s="63" t="s">
        <v>28</v>
      </c>
      <c r="B100" s="62">
        <f>_xlfn.VAR.S(B76:B98)</f>
        <v>189.92307692307682</v>
      </c>
      <c r="C100" s="62"/>
      <c r="D100" s="62"/>
      <c r="E100" s="62" t="s">
        <v>28</v>
      </c>
      <c r="F100" s="61">
        <f>_xlfn.VAR.S(F76:F89)</f>
        <v>97.066569677000189</v>
      </c>
    </row>
    <row r="101" spans="1:11" ht="15" thickBot="1" x14ac:dyDescent="0.35">
      <c r="A101" s="60" t="s">
        <v>11</v>
      </c>
      <c r="B101" s="59">
        <f>AVERAGE(B76:B98)</f>
        <v>51.384615384615387</v>
      </c>
      <c r="C101" s="59"/>
      <c r="D101" s="59"/>
      <c r="E101" s="59" t="s">
        <v>11</v>
      </c>
      <c r="F101" s="40">
        <f>AVERAGE(F76:F98)</f>
        <v>50.226919999999993</v>
      </c>
    </row>
    <row r="105" spans="1:11" ht="15" thickBot="1" x14ac:dyDescent="0.35"/>
    <row r="106" spans="1:11" ht="26.4" thickBot="1" x14ac:dyDescent="0.55000000000000004">
      <c r="A106" s="114" t="s">
        <v>56</v>
      </c>
      <c r="B106" s="115"/>
      <c r="C106" s="115"/>
      <c r="D106" s="115"/>
      <c r="E106" s="115"/>
      <c r="F106" s="116"/>
    </row>
    <row r="107" spans="1:11" x14ac:dyDescent="0.3">
      <c r="A107" s="75" t="s">
        <v>1</v>
      </c>
      <c r="B107" s="62"/>
      <c r="C107" s="62"/>
      <c r="D107" s="62"/>
      <c r="E107" s="74" t="s">
        <v>2</v>
      </c>
      <c r="F107" s="61"/>
    </row>
    <row r="108" spans="1:11" ht="28.8" x14ac:dyDescent="0.3">
      <c r="A108" s="9" t="s">
        <v>4</v>
      </c>
      <c r="B108" s="73" t="s">
        <v>5</v>
      </c>
      <c r="C108" s="10"/>
      <c r="D108" s="10"/>
      <c r="E108" s="10" t="s">
        <v>83</v>
      </c>
      <c r="F108" s="72" t="s">
        <v>7</v>
      </c>
    </row>
    <row r="109" spans="1:11" ht="15" thickBot="1" x14ac:dyDescent="0.35">
      <c r="A109" s="60" t="s">
        <v>8</v>
      </c>
      <c r="B109" s="157" t="s">
        <v>86</v>
      </c>
      <c r="C109" s="71"/>
      <c r="D109" s="59"/>
      <c r="E109" s="59" t="s">
        <v>8</v>
      </c>
      <c r="F109" s="158" t="s">
        <v>87</v>
      </c>
    </row>
    <row r="110" spans="1:11" x14ac:dyDescent="0.3">
      <c r="A110" s="70">
        <v>1</v>
      </c>
      <c r="B110" s="69">
        <v>67</v>
      </c>
      <c r="C110" s="69"/>
      <c r="D110" s="69"/>
      <c r="E110" s="69">
        <v>14</v>
      </c>
      <c r="F110" s="167">
        <v>86</v>
      </c>
      <c r="I110" s="41" t="s">
        <v>10</v>
      </c>
      <c r="J110" s="42"/>
      <c r="K110" s="36"/>
    </row>
    <row r="111" spans="1:11" ht="15" thickBot="1" x14ac:dyDescent="0.35">
      <c r="A111" s="9">
        <v>2</v>
      </c>
      <c r="B111" s="10">
        <v>25</v>
      </c>
      <c r="C111" s="10"/>
      <c r="D111" s="10"/>
      <c r="E111" s="10">
        <v>15</v>
      </c>
      <c r="F111" s="168">
        <v>79</v>
      </c>
      <c r="I111" s="22"/>
      <c r="J111" s="126"/>
      <c r="K111" s="23"/>
    </row>
    <row r="112" spans="1:11" x14ac:dyDescent="0.3">
      <c r="A112" s="9">
        <v>3</v>
      </c>
      <c r="B112" s="10">
        <v>57</v>
      </c>
      <c r="C112" s="10"/>
      <c r="D112" s="10"/>
      <c r="E112" s="69">
        <v>16</v>
      </c>
      <c r="F112" s="168">
        <v>85</v>
      </c>
      <c r="I112" s="138"/>
      <c r="J112" s="137" t="s">
        <v>86</v>
      </c>
      <c r="K112" s="139" t="s">
        <v>87</v>
      </c>
    </row>
    <row r="113" spans="1:11" x14ac:dyDescent="0.3">
      <c r="A113" s="9">
        <v>4</v>
      </c>
      <c r="B113" s="10">
        <v>44</v>
      </c>
      <c r="C113" s="10"/>
      <c r="D113" s="10"/>
      <c r="E113" s="10"/>
      <c r="F113" s="168"/>
      <c r="I113" s="140" t="s">
        <v>11</v>
      </c>
      <c r="J113" s="132">
        <v>51.384615384615387</v>
      </c>
      <c r="K113" s="141">
        <v>83.333333333333329</v>
      </c>
    </row>
    <row r="114" spans="1:11" x14ac:dyDescent="0.3">
      <c r="A114" s="9">
        <v>5</v>
      </c>
      <c r="B114" s="10">
        <v>44</v>
      </c>
      <c r="C114" s="10"/>
      <c r="D114" s="10"/>
      <c r="E114" s="69"/>
      <c r="F114" s="168"/>
      <c r="I114" s="140" t="s">
        <v>12</v>
      </c>
      <c r="J114" s="132">
        <v>189.92307692307682</v>
      </c>
      <c r="K114" s="141">
        <v>14.333333333333332</v>
      </c>
    </row>
    <row r="115" spans="1:11" x14ac:dyDescent="0.3">
      <c r="A115" s="9">
        <v>6</v>
      </c>
      <c r="B115" s="10">
        <v>46</v>
      </c>
      <c r="C115" s="10"/>
      <c r="D115" s="10"/>
      <c r="E115" s="10"/>
      <c r="F115" s="11"/>
      <c r="I115" s="140" t="s">
        <v>13</v>
      </c>
      <c r="J115" s="132">
        <v>13</v>
      </c>
      <c r="K115" s="141">
        <v>3</v>
      </c>
    </row>
    <row r="116" spans="1:11" x14ac:dyDescent="0.3">
      <c r="A116" s="9">
        <v>7</v>
      </c>
      <c r="B116" s="10">
        <v>35</v>
      </c>
      <c r="C116" s="10"/>
      <c r="D116" s="10"/>
      <c r="E116" s="69"/>
      <c r="F116" s="11"/>
      <c r="I116" s="140" t="s">
        <v>15</v>
      </c>
      <c r="J116" s="132">
        <v>0</v>
      </c>
      <c r="K116" s="141"/>
    </row>
    <row r="117" spans="1:11" x14ac:dyDescent="0.3">
      <c r="A117" s="9">
        <v>8</v>
      </c>
      <c r="B117" s="10">
        <v>61</v>
      </c>
      <c r="C117" s="10"/>
      <c r="D117" s="10"/>
      <c r="E117" s="10"/>
      <c r="F117" s="11"/>
      <c r="I117" s="140" t="s">
        <v>16</v>
      </c>
      <c r="J117" s="132">
        <v>13</v>
      </c>
      <c r="K117" s="141"/>
    </row>
    <row r="118" spans="1:11" x14ac:dyDescent="0.3">
      <c r="A118" s="9">
        <v>9</v>
      </c>
      <c r="B118" s="10">
        <v>59</v>
      </c>
      <c r="C118" s="10"/>
      <c r="D118" s="10"/>
      <c r="E118" s="69"/>
      <c r="F118" s="11"/>
      <c r="I118" s="140" t="s">
        <v>17</v>
      </c>
      <c r="J118" s="132">
        <v>-7.2559684116515024</v>
      </c>
      <c r="K118" s="141"/>
    </row>
    <row r="119" spans="1:11" x14ac:dyDescent="0.3">
      <c r="A119" s="9">
        <v>10</v>
      </c>
      <c r="B119" s="10">
        <v>45</v>
      </c>
      <c r="C119" s="10"/>
      <c r="D119" s="10"/>
      <c r="E119" s="10"/>
      <c r="F119" s="11"/>
      <c r="I119" s="148" t="s">
        <v>18</v>
      </c>
      <c r="J119" s="169">
        <v>3.2007258308453944E-6</v>
      </c>
      <c r="K119" s="150"/>
    </row>
    <row r="120" spans="1:11" x14ac:dyDescent="0.3">
      <c r="A120" s="9">
        <v>11</v>
      </c>
      <c r="B120" s="10">
        <v>61</v>
      </c>
      <c r="C120" s="10"/>
      <c r="D120" s="10"/>
      <c r="E120" s="69"/>
      <c r="F120" s="11"/>
      <c r="I120" s="140" t="s">
        <v>19</v>
      </c>
      <c r="J120" s="132">
        <v>1.7709333959868701</v>
      </c>
      <c r="K120" s="141"/>
    </row>
    <row r="121" spans="1:11" x14ac:dyDescent="0.3">
      <c r="A121" s="9">
        <v>12</v>
      </c>
      <c r="B121" s="10">
        <v>48</v>
      </c>
      <c r="C121" s="10"/>
      <c r="D121" s="10"/>
      <c r="E121" s="10"/>
      <c r="F121" s="11"/>
      <c r="I121" s="151" t="s">
        <v>20</v>
      </c>
      <c r="J121" s="152">
        <v>6.4014516616907887E-6</v>
      </c>
      <c r="K121" s="153"/>
    </row>
    <row r="122" spans="1:11" ht="15" thickBot="1" x14ac:dyDescent="0.35">
      <c r="A122" s="9">
        <v>13</v>
      </c>
      <c r="B122" s="10">
        <v>76</v>
      </c>
      <c r="C122" s="10"/>
      <c r="D122" s="10"/>
      <c r="E122" s="69"/>
      <c r="F122" s="11"/>
      <c r="I122" s="154" t="s">
        <v>22</v>
      </c>
      <c r="J122" s="155">
        <v>2.1603686564627926</v>
      </c>
      <c r="K122" s="156"/>
    </row>
    <row r="123" spans="1:11" x14ac:dyDescent="0.3">
      <c r="A123" s="9"/>
      <c r="B123" s="10"/>
      <c r="C123" s="10"/>
      <c r="D123" s="10"/>
      <c r="E123" s="10"/>
      <c r="F123" s="11"/>
    </row>
    <row r="124" spans="1:11" x14ac:dyDescent="0.3">
      <c r="A124" s="9"/>
      <c r="B124" s="10"/>
      <c r="C124" s="10"/>
      <c r="D124" s="10"/>
      <c r="E124" s="10"/>
      <c r="F124" s="11"/>
    </row>
    <row r="125" spans="1:11" x14ac:dyDescent="0.3">
      <c r="A125" s="9"/>
      <c r="B125" s="10"/>
      <c r="C125" s="10"/>
      <c r="D125" s="10"/>
      <c r="E125" s="10"/>
      <c r="F125" s="11"/>
      <c r="J125" s="170"/>
    </row>
    <row r="126" spans="1:11" x14ac:dyDescent="0.3">
      <c r="A126" s="9"/>
      <c r="B126" s="10"/>
      <c r="C126" s="10"/>
      <c r="D126" s="10"/>
      <c r="E126" s="10"/>
      <c r="F126" s="11"/>
      <c r="J126" s="171"/>
    </row>
    <row r="127" spans="1:11" x14ac:dyDescent="0.3">
      <c r="A127" s="9"/>
      <c r="B127" s="10"/>
      <c r="C127" s="10"/>
      <c r="D127" s="10"/>
      <c r="E127" s="10"/>
      <c r="F127" s="11"/>
      <c r="J127" s="170"/>
    </row>
    <row r="128" spans="1:11" x14ac:dyDescent="0.3">
      <c r="A128" s="9"/>
      <c r="B128" s="10"/>
      <c r="C128" s="10"/>
      <c r="D128" s="10"/>
      <c r="E128" s="10"/>
      <c r="F128" s="11"/>
      <c r="J128" s="172"/>
    </row>
    <row r="129" spans="1:14" x14ac:dyDescent="0.3">
      <c r="A129" s="9"/>
      <c r="B129" s="10"/>
      <c r="C129" s="10"/>
      <c r="D129" s="10"/>
      <c r="E129" s="10"/>
      <c r="F129" s="11"/>
    </row>
    <row r="130" spans="1:14" x14ac:dyDescent="0.3">
      <c r="A130" s="9"/>
      <c r="B130" s="10"/>
      <c r="C130" s="10"/>
      <c r="D130" s="10"/>
      <c r="E130" s="10"/>
      <c r="F130" s="11"/>
    </row>
    <row r="131" spans="1:14" x14ac:dyDescent="0.3">
      <c r="A131" s="9"/>
      <c r="B131" s="10"/>
      <c r="C131" s="10"/>
      <c r="D131" s="10"/>
      <c r="E131" s="10"/>
      <c r="F131" s="11"/>
    </row>
    <row r="132" spans="1:14" ht="15" thickBot="1" x14ac:dyDescent="0.35">
      <c r="A132" s="60"/>
      <c r="B132" s="59"/>
      <c r="C132" s="59"/>
      <c r="D132" s="59"/>
      <c r="E132" s="59"/>
      <c r="F132" s="40"/>
    </row>
    <row r="133" spans="1:14" ht="15" thickBot="1" x14ac:dyDescent="0.35">
      <c r="A133" s="22"/>
      <c r="B133" s="126"/>
      <c r="C133" s="126"/>
      <c r="D133" s="126"/>
      <c r="E133" s="126"/>
      <c r="F133" s="23"/>
    </row>
    <row r="134" spans="1:14" x14ac:dyDescent="0.3">
      <c r="A134" s="63" t="s">
        <v>28</v>
      </c>
      <c r="B134" s="62">
        <f>_xlfn.VAR.S(B110:B132)</f>
        <v>189.92307692307682</v>
      </c>
      <c r="C134" s="62"/>
      <c r="D134" s="62"/>
      <c r="E134" s="62" t="s">
        <v>28</v>
      </c>
      <c r="F134" s="61">
        <f>_xlfn.VAR.S(F110:F123)</f>
        <v>14.333333333333332</v>
      </c>
    </row>
    <row r="135" spans="1:14" ht="15" thickBot="1" x14ac:dyDescent="0.35">
      <c r="A135" s="60" t="s">
        <v>11</v>
      </c>
      <c r="B135" s="59">
        <f>AVERAGE(B110:B132)</f>
        <v>51.384615384615387</v>
      </c>
      <c r="C135" s="59"/>
      <c r="D135" s="59"/>
      <c r="E135" s="59" t="s">
        <v>11</v>
      </c>
      <c r="F135" s="40">
        <f>AVERAGE(F110:F132)</f>
        <v>83.333333333333329</v>
      </c>
    </row>
    <row r="139" spans="1:14" ht="15" thickBot="1" x14ac:dyDescent="0.35"/>
    <row r="140" spans="1:14" ht="26.4" thickBot="1" x14ac:dyDescent="0.55000000000000004">
      <c r="A140" s="114" t="s">
        <v>56</v>
      </c>
      <c r="B140" s="115"/>
      <c r="C140" s="115"/>
      <c r="D140" s="115"/>
      <c r="E140" s="115"/>
      <c r="F140" s="116"/>
    </row>
    <row r="141" spans="1:14" x14ac:dyDescent="0.3">
      <c r="A141" s="75" t="s">
        <v>1</v>
      </c>
      <c r="B141" s="62"/>
      <c r="C141" s="62"/>
      <c r="D141" s="62"/>
      <c r="E141" s="74" t="s">
        <v>2</v>
      </c>
      <c r="F141" s="61"/>
    </row>
    <row r="142" spans="1:14" ht="28.8" x14ac:dyDescent="0.3">
      <c r="A142" s="9" t="s">
        <v>4</v>
      </c>
      <c r="B142" s="73" t="s">
        <v>5</v>
      </c>
      <c r="C142" s="10"/>
      <c r="D142" s="10"/>
      <c r="E142" s="10" t="s">
        <v>83</v>
      </c>
      <c r="F142" s="72" t="s">
        <v>7</v>
      </c>
    </row>
    <row r="143" spans="1:14" ht="15" thickBot="1" x14ac:dyDescent="0.35">
      <c r="A143" s="60" t="s">
        <v>8</v>
      </c>
      <c r="B143" s="157" t="s">
        <v>89</v>
      </c>
      <c r="C143" s="71"/>
      <c r="D143" s="59"/>
      <c r="E143" s="59" t="s">
        <v>8</v>
      </c>
      <c r="F143" s="158" t="s">
        <v>87</v>
      </c>
    </row>
    <row r="144" spans="1:14" x14ac:dyDescent="0.3">
      <c r="A144" s="70">
        <v>1</v>
      </c>
      <c r="B144" s="69">
        <v>127</v>
      </c>
      <c r="C144" s="69"/>
      <c r="D144" s="69"/>
      <c r="E144" s="69">
        <v>20</v>
      </c>
      <c r="F144" s="167">
        <v>86</v>
      </c>
      <c r="I144" t="s">
        <v>3</v>
      </c>
      <c r="N144" t="s">
        <v>90</v>
      </c>
    </row>
    <row r="145" spans="1:16" x14ac:dyDescent="0.3">
      <c r="A145" s="9">
        <v>2</v>
      </c>
      <c r="B145" s="10">
        <v>154</v>
      </c>
      <c r="C145" s="10"/>
      <c r="D145" s="10"/>
      <c r="E145" s="10">
        <v>21</v>
      </c>
      <c r="F145" s="168">
        <v>79</v>
      </c>
    </row>
    <row r="146" spans="1:16" x14ac:dyDescent="0.3">
      <c r="A146" s="9">
        <v>3</v>
      </c>
      <c r="B146" s="10">
        <v>162</v>
      </c>
      <c r="C146" s="10"/>
      <c r="D146" s="10"/>
      <c r="E146" s="69">
        <v>22</v>
      </c>
      <c r="F146" s="168">
        <v>85</v>
      </c>
      <c r="I146" t="s">
        <v>10</v>
      </c>
      <c r="N146" t="s">
        <v>10</v>
      </c>
    </row>
    <row r="147" spans="1:16" ht="15" thickBot="1" x14ac:dyDescent="0.35">
      <c r="A147" s="9">
        <v>4</v>
      </c>
      <c r="B147" s="10">
        <v>191</v>
      </c>
      <c r="C147" s="10"/>
      <c r="D147" s="10"/>
      <c r="E147" s="10"/>
      <c r="F147" s="168"/>
    </row>
    <row r="148" spans="1:16" x14ac:dyDescent="0.3">
      <c r="A148" s="9">
        <v>5</v>
      </c>
      <c r="B148" s="10">
        <v>102</v>
      </c>
      <c r="C148" s="10"/>
      <c r="D148" s="10"/>
      <c r="E148" s="69"/>
      <c r="F148" s="168"/>
      <c r="I148" s="137"/>
      <c r="J148" s="137" t="s">
        <v>89</v>
      </c>
      <c r="K148" s="137" t="s">
        <v>87</v>
      </c>
      <c r="N148" s="137"/>
      <c r="O148" s="137" t="s">
        <v>89</v>
      </c>
      <c r="P148" s="137" t="s">
        <v>87</v>
      </c>
    </row>
    <row r="149" spans="1:16" x14ac:dyDescent="0.3">
      <c r="A149" s="9">
        <v>6</v>
      </c>
      <c r="B149" s="10">
        <v>87</v>
      </c>
      <c r="C149" s="10"/>
      <c r="D149" s="10"/>
      <c r="E149" s="10"/>
      <c r="F149" s="11"/>
      <c r="I149" s="132" t="s">
        <v>11</v>
      </c>
      <c r="J149" s="132">
        <v>98.94736842105263</v>
      </c>
      <c r="K149" s="132">
        <v>83.333333333333329</v>
      </c>
      <c r="N149" s="132" t="s">
        <v>11</v>
      </c>
      <c r="O149" s="132">
        <v>98.94736842105263</v>
      </c>
      <c r="P149" s="132">
        <v>83.333333333333329</v>
      </c>
    </row>
    <row r="150" spans="1:16" x14ac:dyDescent="0.3">
      <c r="A150" s="9">
        <v>7</v>
      </c>
      <c r="B150" s="10">
        <v>94</v>
      </c>
      <c r="C150" s="10"/>
      <c r="D150" s="10"/>
      <c r="E150" s="69"/>
      <c r="F150" s="11"/>
      <c r="I150" s="132" t="s">
        <v>12</v>
      </c>
      <c r="J150" s="132">
        <v>1610.8304093567244</v>
      </c>
      <c r="K150" s="132">
        <v>14.333333333333332</v>
      </c>
      <c r="N150" s="132" t="s">
        <v>12</v>
      </c>
      <c r="O150" s="132">
        <v>1610.8304093567244</v>
      </c>
      <c r="P150" s="132">
        <v>14.333333333333332</v>
      </c>
    </row>
    <row r="151" spans="1:16" x14ac:dyDescent="0.3">
      <c r="A151" s="9">
        <v>8</v>
      </c>
      <c r="B151" s="10">
        <v>89</v>
      </c>
      <c r="C151" s="10"/>
      <c r="D151" s="10"/>
      <c r="E151" s="10"/>
      <c r="F151" s="11"/>
      <c r="I151" s="132" t="s">
        <v>13</v>
      </c>
      <c r="J151" s="132">
        <v>19</v>
      </c>
      <c r="K151" s="132">
        <v>3</v>
      </c>
      <c r="N151" s="132" t="s">
        <v>13</v>
      </c>
      <c r="O151" s="132">
        <v>19</v>
      </c>
      <c r="P151" s="132">
        <v>3</v>
      </c>
    </row>
    <row r="152" spans="1:16" x14ac:dyDescent="0.3">
      <c r="A152" s="9">
        <v>9</v>
      </c>
      <c r="B152" s="10">
        <v>130</v>
      </c>
      <c r="C152" s="10"/>
      <c r="D152" s="10"/>
      <c r="E152" s="69"/>
      <c r="F152" s="11"/>
      <c r="I152" s="132" t="s">
        <v>15</v>
      </c>
      <c r="J152" s="132">
        <v>0</v>
      </c>
      <c r="K152" s="132"/>
      <c r="N152" s="132" t="s">
        <v>15</v>
      </c>
      <c r="O152" s="132">
        <v>0</v>
      </c>
      <c r="P152" s="132"/>
    </row>
    <row r="153" spans="1:16" x14ac:dyDescent="0.3">
      <c r="A153" s="9">
        <v>10</v>
      </c>
      <c r="B153" s="10">
        <v>80</v>
      </c>
      <c r="C153" s="10"/>
      <c r="D153" s="10"/>
      <c r="E153" s="10"/>
      <c r="F153" s="11"/>
      <c r="I153" s="132" t="s">
        <v>16</v>
      </c>
      <c r="J153" s="132">
        <v>20</v>
      </c>
      <c r="K153" s="132"/>
      <c r="N153" s="132" t="s">
        <v>16</v>
      </c>
      <c r="O153" s="132">
        <v>20</v>
      </c>
      <c r="P153" s="132"/>
    </row>
    <row r="154" spans="1:16" x14ac:dyDescent="0.3">
      <c r="A154" s="9">
        <v>11</v>
      </c>
      <c r="B154" s="10">
        <v>63</v>
      </c>
      <c r="C154" s="10"/>
      <c r="D154" s="10"/>
      <c r="E154" s="69"/>
      <c r="F154" s="11"/>
      <c r="I154" s="132" t="s">
        <v>17</v>
      </c>
      <c r="J154" s="132">
        <v>1.6499172692733255</v>
      </c>
      <c r="K154" s="132"/>
      <c r="N154" s="132" t="s">
        <v>17</v>
      </c>
      <c r="O154" s="132">
        <v>1.6499172692733255</v>
      </c>
      <c r="P154" s="132"/>
    </row>
    <row r="155" spans="1:16" x14ac:dyDescent="0.3">
      <c r="A155" s="9">
        <v>12</v>
      </c>
      <c r="B155" s="10">
        <v>35</v>
      </c>
      <c r="C155" s="10"/>
      <c r="D155" s="10"/>
      <c r="E155" s="10"/>
      <c r="F155" s="11"/>
      <c r="I155" s="149" t="s">
        <v>18</v>
      </c>
      <c r="J155" s="149">
        <v>5.7288947271411921E-2</v>
      </c>
      <c r="K155" s="149"/>
      <c r="N155" s="149" t="s">
        <v>18</v>
      </c>
      <c r="O155" s="149">
        <v>5.7288947271411921E-2</v>
      </c>
      <c r="P155" s="149"/>
    </row>
    <row r="156" spans="1:16" x14ac:dyDescent="0.3">
      <c r="A156" s="9">
        <v>13</v>
      </c>
      <c r="B156" s="10">
        <v>48</v>
      </c>
      <c r="C156" s="10"/>
      <c r="D156" s="10"/>
      <c r="E156" s="69"/>
      <c r="F156" s="11"/>
      <c r="I156" s="132" t="s">
        <v>19</v>
      </c>
      <c r="J156" s="132">
        <v>1.7247182429207899</v>
      </c>
      <c r="K156" s="132"/>
      <c r="N156" s="132" t="s">
        <v>19</v>
      </c>
      <c r="O156" s="132">
        <v>1.3253407069850465</v>
      </c>
      <c r="P156" s="132"/>
    </row>
    <row r="157" spans="1:16" x14ac:dyDescent="0.3">
      <c r="A157" s="9">
        <v>14</v>
      </c>
      <c r="B157" s="10">
        <v>45</v>
      </c>
      <c r="C157" s="10"/>
      <c r="D157" s="10"/>
      <c r="E157" s="10"/>
      <c r="F157" s="11"/>
      <c r="I157" s="152" t="s">
        <v>20</v>
      </c>
      <c r="J157" s="152">
        <v>0.11457789454282384</v>
      </c>
      <c r="K157" s="152"/>
      <c r="N157" s="132" t="s">
        <v>20</v>
      </c>
      <c r="O157" s="132">
        <v>0.11457789454282384</v>
      </c>
      <c r="P157" s="132"/>
    </row>
    <row r="158" spans="1:16" ht="15" thickBot="1" x14ac:dyDescent="0.35">
      <c r="A158" s="9">
        <v>15</v>
      </c>
      <c r="B158" s="10">
        <v>96</v>
      </c>
      <c r="C158" s="10"/>
      <c r="D158" s="10"/>
      <c r="E158" s="10"/>
      <c r="F158" s="11"/>
      <c r="I158" s="155" t="s">
        <v>22</v>
      </c>
      <c r="J158" s="155">
        <v>2.0859634472658648</v>
      </c>
      <c r="K158" s="155"/>
      <c r="N158" s="136" t="s">
        <v>22</v>
      </c>
      <c r="O158" s="136">
        <v>1.7247182429207868</v>
      </c>
      <c r="P158" s="136"/>
    </row>
    <row r="159" spans="1:16" x14ac:dyDescent="0.3">
      <c r="A159" s="9">
        <v>16</v>
      </c>
      <c r="B159" s="10">
        <v>90</v>
      </c>
      <c r="C159" s="10"/>
      <c r="D159" s="10"/>
      <c r="E159" s="10"/>
      <c r="F159" s="11"/>
    </row>
    <row r="160" spans="1:16" x14ac:dyDescent="0.3">
      <c r="A160" s="9">
        <v>17</v>
      </c>
      <c r="B160" s="10">
        <v>98</v>
      </c>
      <c r="C160" s="10"/>
      <c r="D160" s="10"/>
      <c r="E160" s="10"/>
      <c r="F160" s="11"/>
    </row>
    <row r="161" spans="1:6" x14ac:dyDescent="0.3">
      <c r="A161" s="9">
        <v>18</v>
      </c>
      <c r="B161" s="10">
        <v>87</v>
      </c>
      <c r="C161" s="10"/>
      <c r="D161" s="10"/>
      <c r="E161" s="10"/>
      <c r="F161" s="11"/>
    </row>
    <row r="162" spans="1:6" x14ac:dyDescent="0.3">
      <c r="A162" s="9">
        <v>19</v>
      </c>
      <c r="B162" s="10">
        <v>102</v>
      </c>
      <c r="C162" s="10"/>
      <c r="D162" s="10"/>
      <c r="E162" s="10"/>
      <c r="F162" s="11"/>
    </row>
    <row r="163" spans="1:6" x14ac:dyDescent="0.3">
      <c r="A163" s="9"/>
      <c r="B163" s="10"/>
      <c r="C163" s="10"/>
      <c r="D163" s="10"/>
      <c r="E163" s="10"/>
      <c r="F163" s="11"/>
    </row>
    <row r="164" spans="1:6" x14ac:dyDescent="0.3">
      <c r="A164" s="9"/>
      <c r="B164" s="10"/>
      <c r="C164" s="10"/>
      <c r="D164" s="10"/>
      <c r="E164" s="10"/>
      <c r="F164" s="11"/>
    </row>
    <row r="165" spans="1:6" x14ac:dyDescent="0.3">
      <c r="A165" s="9"/>
      <c r="B165" s="10"/>
      <c r="C165" s="10"/>
      <c r="D165" s="10"/>
      <c r="E165" s="10"/>
      <c r="F165" s="11"/>
    </row>
    <row r="166" spans="1:6" ht="15" thickBot="1" x14ac:dyDescent="0.35">
      <c r="A166" s="60"/>
      <c r="B166" s="59"/>
      <c r="C166" s="59"/>
      <c r="D166" s="59"/>
      <c r="E166" s="59"/>
      <c r="F166" s="40"/>
    </row>
    <row r="167" spans="1:6" ht="15" thickBot="1" x14ac:dyDescent="0.35">
      <c r="A167" s="22"/>
      <c r="B167" s="126"/>
      <c r="C167" s="126"/>
      <c r="D167" s="126"/>
      <c r="E167" s="126"/>
      <c r="F167" s="23"/>
    </row>
    <row r="168" spans="1:6" x14ac:dyDescent="0.3">
      <c r="A168" s="63" t="s">
        <v>28</v>
      </c>
      <c r="B168" s="62">
        <f>_xlfn.VAR.S(B144:B166)</f>
        <v>1610.8304093567244</v>
      </c>
      <c r="C168" s="62"/>
      <c r="D168" s="62"/>
      <c r="E168" s="62" t="s">
        <v>28</v>
      </c>
      <c r="F168" s="61">
        <f>_xlfn.VAR.S(F144:F157)</f>
        <v>14.333333333333332</v>
      </c>
    </row>
    <row r="169" spans="1:6" ht="15" thickBot="1" x14ac:dyDescent="0.35">
      <c r="A169" s="60" t="s">
        <v>11</v>
      </c>
      <c r="B169" s="59">
        <f>AVERAGE(B144:B166)</f>
        <v>98.94736842105263</v>
      </c>
      <c r="C169" s="59"/>
      <c r="D169" s="59"/>
      <c r="E169" s="59" t="s">
        <v>11</v>
      </c>
      <c r="F169" s="40">
        <f>AVERAGE(F144:F166)</f>
        <v>83.333333333333329</v>
      </c>
    </row>
  </sheetData>
  <mergeCells count="6">
    <mergeCell ref="A106:F106"/>
    <mergeCell ref="A140:F140"/>
    <mergeCell ref="A37:F37"/>
    <mergeCell ref="A72:F72"/>
    <mergeCell ref="I25:K26"/>
    <mergeCell ref="A1:F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FF9B0-1659-4F66-8373-1A7CA101A89D}">
  <dimension ref="A1:R97"/>
  <sheetViews>
    <sheetView zoomScale="70" zoomScaleNormal="70" workbookViewId="0">
      <selection activeCell="Q16" sqref="Q16"/>
    </sheetView>
  </sheetViews>
  <sheetFormatPr defaultRowHeight="14.4" x14ac:dyDescent="0.3"/>
  <cols>
    <col min="2" max="2" width="19.88671875" customWidth="1"/>
    <col min="3" max="3" width="11.5546875" customWidth="1"/>
    <col min="6" max="6" width="17.88671875" customWidth="1"/>
    <col min="9" max="9" width="29" bestFit="1" customWidth="1"/>
    <col min="11" max="11" width="11.33203125" customWidth="1"/>
    <col min="13" max="13" width="8.6640625" customWidth="1"/>
    <col min="14" max="14" width="29" bestFit="1" customWidth="1"/>
    <col min="16" max="16" width="11.33203125" customWidth="1"/>
  </cols>
  <sheetData>
    <row r="1" spans="1:17" ht="25.8" x14ac:dyDescent="0.5">
      <c r="A1" s="104" t="s">
        <v>0</v>
      </c>
      <c r="B1" s="104"/>
      <c r="C1" s="104"/>
      <c r="D1" s="104"/>
      <c r="E1" s="104"/>
      <c r="F1" s="104"/>
    </row>
    <row r="2" spans="1:17" x14ac:dyDescent="0.3">
      <c r="A2" s="1" t="s">
        <v>1</v>
      </c>
      <c r="E2" s="1" t="s">
        <v>2</v>
      </c>
      <c r="I2" t="s">
        <v>3</v>
      </c>
    </row>
    <row r="3" spans="1:17" ht="29.4" thickBot="1" x14ac:dyDescent="0.35">
      <c r="A3" t="s">
        <v>4</v>
      </c>
      <c r="B3" s="2" t="s">
        <v>5</v>
      </c>
      <c r="E3" t="s">
        <v>6</v>
      </c>
      <c r="F3" s="2" t="s">
        <v>7</v>
      </c>
    </row>
    <row r="4" spans="1:17" x14ac:dyDescent="0.3">
      <c r="A4" t="s">
        <v>8</v>
      </c>
      <c r="B4" t="s">
        <v>4</v>
      </c>
      <c r="C4" s="2"/>
      <c r="E4" t="s">
        <v>8</v>
      </c>
      <c r="F4" t="s">
        <v>6</v>
      </c>
      <c r="I4" s="105" t="s">
        <v>9</v>
      </c>
      <c r="J4" s="106"/>
      <c r="K4" s="107"/>
      <c r="N4" s="105" t="s">
        <v>10</v>
      </c>
      <c r="O4" s="106"/>
      <c r="P4" s="107"/>
    </row>
    <row r="5" spans="1:17" ht="15" thickBot="1" x14ac:dyDescent="0.35">
      <c r="A5">
        <v>1</v>
      </c>
      <c r="B5">
        <v>116</v>
      </c>
      <c r="E5">
        <v>24</v>
      </c>
      <c r="F5">
        <v>124</v>
      </c>
      <c r="I5" s="111"/>
      <c r="J5" s="112"/>
      <c r="K5" s="113"/>
      <c r="N5" s="111"/>
      <c r="O5" s="112"/>
      <c r="P5" s="113"/>
    </row>
    <row r="6" spans="1:17" x14ac:dyDescent="0.3">
      <c r="A6">
        <v>2</v>
      </c>
      <c r="B6">
        <v>97</v>
      </c>
      <c r="E6">
        <v>25</v>
      </c>
      <c r="F6">
        <v>146</v>
      </c>
      <c r="I6" s="3"/>
      <c r="J6" s="4" t="s">
        <v>4</v>
      </c>
      <c r="K6" s="5" t="s">
        <v>6</v>
      </c>
      <c r="N6" s="3"/>
      <c r="O6" s="4" t="s">
        <v>4</v>
      </c>
      <c r="P6" s="5" t="s">
        <v>6</v>
      </c>
    </row>
    <row r="7" spans="1:17" x14ac:dyDescent="0.3">
      <c r="A7">
        <v>3</v>
      </c>
      <c r="B7">
        <v>108</v>
      </c>
      <c r="E7">
        <v>26</v>
      </c>
      <c r="F7">
        <v>135</v>
      </c>
      <c r="I7" s="6" t="s">
        <v>11</v>
      </c>
      <c r="J7" s="7">
        <v>103.33333333333333</v>
      </c>
      <c r="K7" s="8">
        <v>126</v>
      </c>
      <c r="N7" s="6" t="s">
        <v>11</v>
      </c>
      <c r="O7" s="7">
        <v>103.33333333333333</v>
      </c>
      <c r="P7" s="8">
        <v>126</v>
      </c>
    </row>
    <row r="8" spans="1:17" x14ac:dyDescent="0.3">
      <c r="A8">
        <v>4</v>
      </c>
      <c r="B8">
        <v>121</v>
      </c>
      <c r="E8">
        <v>27</v>
      </c>
      <c r="F8">
        <v>99</v>
      </c>
      <c r="I8" s="9" t="s">
        <v>12</v>
      </c>
      <c r="J8" s="10">
        <v>214.66666666666714</v>
      </c>
      <c r="K8" s="11">
        <v>404.66666666666669</v>
      </c>
      <c r="N8" s="9" t="s">
        <v>12</v>
      </c>
      <c r="O8" s="10">
        <v>214.66666666666714</v>
      </c>
      <c r="P8" s="11">
        <v>404.66666666666669</v>
      </c>
    </row>
    <row r="9" spans="1:17" x14ac:dyDescent="0.3">
      <c r="A9">
        <v>5</v>
      </c>
      <c r="B9">
        <v>97</v>
      </c>
      <c r="E9">
        <v>28</v>
      </c>
      <c r="I9" s="9" t="s">
        <v>13</v>
      </c>
      <c r="J9" s="10">
        <v>6</v>
      </c>
      <c r="K9" s="11">
        <v>4</v>
      </c>
      <c r="N9" s="9" t="s">
        <v>13</v>
      </c>
      <c r="O9" s="10">
        <v>6</v>
      </c>
      <c r="P9" s="11">
        <v>4</v>
      </c>
    </row>
    <row r="10" spans="1:17" x14ac:dyDescent="0.3">
      <c r="A10">
        <v>6</v>
      </c>
      <c r="B10">
        <v>81</v>
      </c>
      <c r="E10">
        <v>29</v>
      </c>
      <c r="I10" s="9" t="s">
        <v>14</v>
      </c>
      <c r="J10" s="10">
        <v>285.91666666666697</v>
      </c>
      <c r="K10" s="11"/>
      <c r="N10" s="9"/>
      <c r="O10" s="10"/>
      <c r="P10" s="11"/>
    </row>
    <row r="11" spans="1:17" x14ac:dyDescent="0.3">
      <c r="A11">
        <v>7</v>
      </c>
      <c r="E11">
        <v>30</v>
      </c>
      <c r="I11" s="9" t="s">
        <v>15</v>
      </c>
      <c r="J11" s="10">
        <v>0</v>
      </c>
      <c r="K11" s="11"/>
      <c r="N11" s="9" t="s">
        <v>15</v>
      </c>
      <c r="O11" s="10">
        <v>0</v>
      </c>
      <c r="P11" s="11"/>
    </row>
    <row r="12" spans="1:17" x14ac:dyDescent="0.3">
      <c r="A12">
        <v>8</v>
      </c>
      <c r="E12">
        <v>31</v>
      </c>
      <c r="I12" s="9" t="s">
        <v>16</v>
      </c>
      <c r="J12" s="10">
        <v>8</v>
      </c>
      <c r="K12" s="11"/>
      <c r="N12" s="9" t="s">
        <v>16</v>
      </c>
      <c r="O12" s="10">
        <v>5</v>
      </c>
      <c r="P12" s="11"/>
    </row>
    <row r="13" spans="1:17" x14ac:dyDescent="0.3">
      <c r="A13">
        <v>9</v>
      </c>
      <c r="E13">
        <v>32</v>
      </c>
      <c r="I13" s="9" t="s">
        <v>17</v>
      </c>
      <c r="J13" s="10">
        <v>-2.0766989477009186</v>
      </c>
      <c r="K13" s="11"/>
      <c r="N13" s="9" t="s">
        <v>17</v>
      </c>
      <c r="O13" s="10">
        <v>-1.936936792446009</v>
      </c>
      <c r="P13" s="11"/>
    </row>
    <row r="14" spans="1:17" x14ac:dyDescent="0.3">
      <c r="A14">
        <v>10</v>
      </c>
      <c r="E14">
        <v>33</v>
      </c>
      <c r="I14" s="9" t="s">
        <v>18</v>
      </c>
      <c r="J14" s="10">
        <v>3.5740509229151993E-2</v>
      </c>
      <c r="K14" s="11"/>
      <c r="N14" s="9" t="s">
        <v>18</v>
      </c>
      <c r="O14" s="10">
        <v>5.525182669913483E-2</v>
      </c>
      <c r="P14" s="11"/>
    </row>
    <row r="15" spans="1:17" x14ac:dyDescent="0.3">
      <c r="A15">
        <v>11</v>
      </c>
      <c r="E15">
        <v>34</v>
      </c>
      <c r="I15" s="9" t="s">
        <v>19</v>
      </c>
      <c r="J15" s="10">
        <v>1.8595480375308981</v>
      </c>
      <c r="K15" s="11"/>
      <c r="N15" s="9" t="s">
        <v>19</v>
      </c>
      <c r="O15" s="10">
        <v>2.0150483733330198</v>
      </c>
      <c r="P15" s="11"/>
    </row>
    <row r="16" spans="1:17" x14ac:dyDescent="0.3">
      <c r="A16">
        <v>12</v>
      </c>
      <c r="E16">
        <v>35</v>
      </c>
      <c r="I16" s="12" t="s">
        <v>20</v>
      </c>
      <c r="J16" s="13">
        <v>7.1481018458303985E-2</v>
      </c>
      <c r="K16" s="14"/>
      <c r="N16" s="12" t="s">
        <v>20</v>
      </c>
      <c r="O16" s="13">
        <v>0.11050365339826966</v>
      </c>
      <c r="P16" s="14"/>
      <c r="Q16" t="s">
        <v>21</v>
      </c>
    </row>
    <row r="17" spans="1:16" ht="15" thickBot="1" x14ac:dyDescent="0.35">
      <c r="A17">
        <v>13</v>
      </c>
      <c r="E17">
        <v>36</v>
      </c>
      <c r="I17" s="15" t="s">
        <v>22</v>
      </c>
      <c r="J17" s="16">
        <v>2.3060041352041671</v>
      </c>
      <c r="K17" s="17"/>
      <c r="N17" s="15" t="s">
        <v>22</v>
      </c>
      <c r="O17" s="16">
        <v>2.570581835636315</v>
      </c>
      <c r="P17" s="17"/>
    </row>
    <row r="18" spans="1:16" ht="15" thickBot="1" x14ac:dyDescent="0.35">
      <c r="A18">
        <v>14</v>
      </c>
      <c r="E18">
        <v>37</v>
      </c>
      <c r="I18" s="18"/>
      <c r="J18" s="19"/>
      <c r="K18" s="20"/>
      <c r="N18" s="18"/>
      <c r="O18" s="19"/>
      <c r="P18" s="21"/>
    </row>
    <row r="19" spans="1:16" x14ac:dyDescent="0.3">
      <c r="A19">
        <v>15</v>
      </c>
      <c r="E19">
        <v>38</v>
      </c>
      <c r="I19" s="22"/>
      <c r="K19" s="23"/>
      <c r="N19" s="24"/>
      <c r="O19" s="25"/>
      <c r="P19" s="26"/>
    </row>
    <row r="20" spans="1:16" ht="15" customHeight="1" x14ac:dyDescent="0.3">
      <c r="A20">
        <v>16</v>
      </c>
      <c r="E20">
        <v>39</v>
      </c>
      <c r="I20" s="98" t="s">
        <v>23</v>
      </c>
      <c r="J20" s="99"/>
      <c r="K20" s="100"/>
      <c r="N20" s="89" t="s">
        <v>24</v>
      </c>
      <c r="O20" s="90"/>
      <c r="P20" s="91"/>
    </row>
    <row r="21" spans="1:16" x14ac:dyDescent="0.3">
      <c r="A21">
        <v>17</v>
      </c>
      <c r="E21">
        <v>40</v>
      </c>
      <c r="I21" s="98"/>
      <c r="J21" s="99"/>
      <c r="K21" s="100"/>
      <c r="N21" s="89" t="s">
        <v>25</v>
      </c>
      <c r="O21" s="90"/>
      <c r="P21" s="91"/>
    </row>
    <row r="22" spans="1:16" ht="15" thickBot="1" x14ac:dyDescent="0.35">
      <c r="A22">
        <v>18</v>
      </c>
      <c r="E22">
        <v>41</v>
      </c>
      <c r="I22" s="101"/>
      <c r="J22" s="102"/>
      <c r="K22" s="103"/>
      <c r="N22" s="92" t="s">
        <v>26</v>
      </c>
      <c r="O22" s="93"/>
      <c r="P22" s="94"/>
    </row>
    <row r="23" spans="1:16" x14ac:dyDescent="0.3">
      <c r="A23">
        <v>19</v>
      </c>
      <c r="E23">
        <v>42</v>
      </c>
      <c r="I23" s="24" t="s">
        <v>24</v>
      </c>
      <c r="J23" s="25"/>
      <c r="K23" s="26"/>
      <c r="N23" s="92"/>
      <c r="O23" s="93"/>
      <c r="P23" s="94"/>
    </row>
    <row r="24" spans="1:16" ht="15" thickBot="1" x14ac:dyDescent="0.35">
      <c r="A24">
        <v>20</v>
      </c>
      <c r="E24">
        <v>43</v>
      </c>
      <c r="I24" s="27" t="s">
        <v>25</v>
      </c>
      <c r="J24" s="28"/>
      <c r="K24" s="29"/>
      <c r="N24" s="30"/>
      <c r="O24" s="31"/>
      <c r="P24" s="32"/>
    </row>
    <row r="25" spans="1:16" ht="15" thickBot="1" x14ac:dyDescent="0.35">
      <c r="A25">
        <v>21</v>
      </c>
      <c r="E25">
        <v>44</v>
      </c>
      <c r="I25" s="30" t="s">
        <v>27</v>
      </c>
      <c r="J25" s="31"/>
      <c r="K25" s="32"/>
    </row>
    <row r="26" spans="1:16" x14ac:dyDescent="0.3">
      <c r="A26">
        <v>22</v>
      </c>
      <c r="E26">
        <v>45</v>
      </c>
    </row>
    <row r="27" spans="1:16" x14ac:dyDescent="0.3">
      <c r="A27">
        <v>23</v>
      </c>
      <c r="E27">
        <v>46</v>
      </c>
    </row>
    <row r="29" spans="1:16" x14ac:dyDescent="0.3">
      <c r="A29" t="s">
        <v>28</v>
      </c>
      <c r="B29">
        <f>_xlfn.VAR.S(B5:B27)</f>
        <v>214.66666666666714</v>
      </c>
      <c r="E29" t="s">
        <v>28</v>
      </c>
      <c r="F29">
        <f>_xlfn.VAR.S(F5:F27)</f>
        <v>404.66666666666669</v>
      </c>
    </row>
    <row r="30" spans="1:16" x14ac:dyDescent="0.3">
      <c r="A30" t="s">
        <v>11</v>
      </c>
      <c r="B30">
        <f>AVERAGE(B5:B27)</f>
        <v>103.33333333333333</v>
      </c>
      <c r="E30" t="s">
        <v>11</v>
      </c>
      <c r="F30">
        <f>AVERAGE(F5:F27)</f>
        <v>126</v>
      </c>
    </row>
    <row r="34" spans="1:18" ht="15" thickBot="1" x14ac:dyDescent="0.35"/>
    <row r="35" spans="1:18" x14ac:dyDescent="0.3">
      <c r="G35" s="4" t="s">
        <v>29</v>
      </c>
      <c r="H35" s="4" t="s">
        <v>30</v>
      </c>
      <c r="Q35" s="4" t="s">
        <v>29</v>
      </c>
      <c r="R35" s="4" t="s">
        <v>30</v>
      </c>
    </row>
    <row r="36" spans="1:18" x14ac:dyDescent="0.3">
      <c r="A36" t="s">
        <v>31</v>
      </c>
      <c r="B36" t="s">
        <v>29</v>
      </c>
      <c r="G36">
        <v>100</v>
      </c>
      <c r="H36">
        <v>3</v>
      </c>
      <c r="Q36">
        <v>100</v>
      </c>
      <c r="R36">
        <v>1</v>
      </c>
    </row>
    <row r="37" spans="1:18" x14ac:dyDescent="0.3">
      <c r="A37" t="s">
        <v>32</v>
      </c>
      <c r="B37">
        <v>100</v>
      </c>
      <c r="G37">
        <v>105</v>
      </c>
      <c r="H37">
        <v>0</v>
      </c>
      <c r="Q37">
        <v>105</v>
      </c>
      <c r="R37">
        <v>0</v>
      </c>
    </row>
    <row r="38" spans="1:18" x14ac:dyDescent="0.3">
      <c r="A38" t="s">
        <v>33</v>
      </c>
      <c r="B38">
        <v>105</v>
      </c>
      <c r="G38">
        <v>110</v>
      </c>
      <c r="H38">
        <v>1</v>
      </c>
      <c r="Q38">
        <v>110</v>
      </c>
      <c r="R38">
        <v>0</v>
      </c>
    </row>
    <row r="39" spans="1:18" x14ac:dyDescent="0.3">
      <c r="A39" t="s">
        <v>34</v>
      </c>
      <c r="B39">
        <v>110</v>
      </c>
      <c r="G39">
        <v>115</v>
      </c>
      <c r="H39">
        <v>0</v>
      </c>
      <c r="Q39">
        <v>115</v>
      </c>
      <c r="R39">
        <v>0</v>
      </c>
    </row>
    <row r="40" spans="1:18" x14ac:dyDescent="0.3">
      <c r="A40" t="s">
        <v>35</v>
      </c>
      <c r="B40">
        <v>115</v>
      </c>
      <c r="G40">
        <v>120</v>
      </c>
      <c r="H40">
        <v>1</v>
      </c>
      <c r="Q40">
        <v>120</v>
      </c>
      <c r="R40">
        <v>0</v>
      </c>
    </row>
    <row r="41" spans="1:18" x14ac:dyDescent="0.3">
      <c r="A41" t="s">
        <v>36</v>
      </c>
      <c r="B41">
        <v>120</v>
      </c>
      <c r="G41">
        <v>125</v>
      </c>
      <c r="H41">
        <v>1</v>
      </c>
      <c r="Q41">
        <v>125</v>
      </c>
      <c r="R41">
        <v>1</v>
      </c>
    </row>
    <row r="42" spans="1:18" x14ac:dyDescent="0.3">
      <c r="A42" t="s">
        <v>37</v>
      </c>
      <c r="B42">
        <v>125</v>
      </c>
      <c r="G42">
        <v>130</v>
      </c>
      <c r="H42">
        <v>0</v>
      </c>
      <c r="Q42">
        <v>130</v>
      </c>
      <c r="R42">
        <v>0</v>
      </c>
    </row>
    <row r="43" spans="1:18" ht="15" thickBot="1" x14ac:dyDescent="0.35">
      <c r="A43" t="s">
        <v>38</v>
      </c>
      <c r="B43">
        <v>130</v>
      </c>
      <c r="G43" s="33" t="s">
        <v>39</v>
      </c>
      <c r="H43" s="33">
        <v>0</v>
      </c>
      <c r="Q43" s="33" t="s">
        <v>39</v>
      </c>
      <c r="R43" s="33">
        <v>2</v>
      </c>
    </row>
    <row r="44" spans="1:18" x14ac:dyDescent="0.3">
      <c r="A44" t="s">
        <v>40</v>
      </c>
    </row>
    <row r="53" spans="1:9" ht="23.4" x14ac:dyDescent="0.45">
      <c r="A53" s="85" t="s">
        <v>41</v>
      </c>
      <c r="B53" s="85"/>
      <c r="C53" s="85"/>
      <c r="E53" t="s">
        <v>42</v>
      </c>
    </row>
    <row r="54" spans="1:9" ht="15" thickBot="1" x14ac:dyDescent="0.35"/>
    <row r="55" spans="1:9" ht="43.2" x14ac:dyDescent="0.3">
      <c r="A55" s="34" t="s">
        <v>43</v>
      </c>
      <c r="B55" s="34" t="s">
        <v>44</v>
      </c>
      <c r="C55" s="34" t="s">
        <v>45</v>
      </c>
      <c r="D55" s="34" t="s">
        <v>46</v>
      </c>
      <c r="E55" s="34" t="s">
        <v>47</v>
      </c>
      <c r="F55" s="2"/>
      <c r="G55" s="35" t="s">
        <v>48</v>
      </c>
      <c r="H55" s="36">
        <f>COUNT(B56:B78)</f>
        <v>6</v>
      </c>
    </row>
    <row r="56" spans="1:9" x14ac:dyDescent="0.3">
      <c r="A56">
        <v>1</v>
      </c>
      <c r="B56">
        <v>81</v>
      </c>
      <c r="C56">
        <f t="shared" ref="C56:C61" si="0">(A56-1)/$H$55</f>
        <v>0</v>
      </c>
      <c r="D56">
        <f t="shared" ref="D56:D61" si="1">_xlfn.NORM.DIST(B56,$H$57,$H$58,1)</f>
        <v>6.3716546531473434E-2</v>
      </c>
      <c r="E56">
        <f t="shared" ref="E56:E61" si="2">ABS(C56-D56)</f>
        <v>6.3716546531473434E-2</v>
      </c>
      <c r="G56" s="37"/>
      <c r="H56" s="23"/>
    </row>
    <row r="57" spans="1:9" x14ac:dyDescent="0.3">
      <c r="A57">
        <v>2</v>
      </c>
      <c r="B57">
        <v>97</v>
      </c>
      <c r="C57">
        <f t="shared" si="0"/>
        <v>0.16666666666666666</v>
      </c>
      <c r="D57">
        <f t="shared" si="1"/>
        <v>0.33277442287305881</v>
      </c>
      <c r="E57">
        <f t="shared" si="2"/>
        <v>0.16610775620639215</v>
      </c>
      <c r="G57" s="37" t="s">
        <v>11</v>
      </c>
      <c r="H57" s="23">
        <f>AVERAGE(B56:B78)</f>
        <v>103.33333333333333</v>
      </c>
    </row>
    <row r="58" spans="1:9" ht="15" thickBot="1" x14ac:dyDescent="0.35">
      <c r="A58">
        <v>3</v>
      </c>
      <c r="B58">
        <v>97</v>
      </c>
      <c r="C58">
        <f t="shared" si="0"/>
        <v>0.33333333333333331</v>
      </c>
      <c r="D58">
        <f t="shared" si="1"/>
        <v>0.33277442287305881</v>
      </c>
      <c r="E58">
        <f t="shared" si="2"/>
        <v>5.5891046027450875E-4</v>
      </c>
      <c r="G58" s="38" t="s">
        <v>49</v>
      </c>
      <c r="H58" s="21">
        <f>_xlfn.STDEV.S(B56:B78)</f>
        <v>14.651507317223956</v>
      </c>
    </row>
    <row r="59" spans="1:9" x14ac:dyDescent="0.3">
      <c r="A59">
        <v>4</v>
      </c>
      <c r="B59">
        <v>108</v>
      </c>
      <c r="C59">
        <f t="shared" si="0"/>
        <v>0.5</v>
      </c>
      <c r="D59">
        <f t="shared" si="1"/>
        <v>0.62495133485891219</v>
      </c>
      <c r="E59">
        <f t="shared" si="2"/>
        <v>0.12495133485891219</v>
      </c>
    </row>
    <row r="60" spans="1:9" x14ac:dyDescent="0.3">
      <c r="A60">
        <v>5</v>
      </c>
      <c r="B60">
        <v>116</v>
      </c>
      <c r="C60">
        <f t="shared" si="0"/>
        <v>0.66666666666666663</v>
      </c>
      <c r="D60">
        <f t="shared" si="1"/>
        <v>0.80635157837160509</v>
      </c>
      <c r="E60">
        <f t="shared" si="2"/>
        <v>0.13968491170493846</v>
      </c>
    </row>
    <row r="61" spans="1:9" ht="15" thickBot="1" x14ac:dyDescent="0.35">
      <c r="A61">
        <v>6</v>
      </c>
      <c r="B61">
        <v>121</v>
      </c>
      <c r="C61">
        <f t="shared" si="0"/>
        <v>0.83333333333333337</v>
      </c>
      <c r="D61">
        <f t="shared" si="1"/>
        <v>0.8860511015801652</v>
      </c>
      <c r="E61">
        <f t="shared" si="2"/>
        <v>5.2717768246831831E-2</v>
      </c>
    </row>
    <row r="62" spans="1:9" x14ac:dyDescent="0.3">
      <c r="G62" s="82" t="s">
        <v>50</v>
      </c>
      <c r="H62" s="83"/>
      <c r="I62" s="84"/>
    </row>
    <row r="63" spans="1:9" ht="15" thickBot="1" x14ac:dyDescent="0.35">
      <c r="G63" s="79">
        <f>MAX(E56:E78)</f>
        <v>0.16610775620639215</v>
      </c>
      <c r="H63" s="80"/>
      <c r="I63" s="81"/>
    </row>
    <row r="65" spans="7:9" ht="15" thickBot="1" x14ac:dyDescent="0.35"/>
    <row r="66" spans="7:9" x14ac:dyDescent="0.3">
      <c r="G66" s="82" t="s">
        <v>51</v>
      </c>
      <c r="H66" s="83"/>
      <c r="I66" s="39" t="s">
        <v>52</v>
      </c>
    </row>
    <row r="67" spans="7:9" ht="15" thickBot="1" x14ac:dyDescent="0.35">
      <c r="G67" s="79">
        <v>0.51929999999999998</v>
      </c>
      <c r="H67" s="80"/>
      <c r="I67" s="81"/>
    </row>
    <row r="69" spans="7:9" ht="15" thickBot="1" x14ac:dyDescent="0.35"/>
    <row r="70" spans="7:9" x14ac:dyDescent="0.3">
      <c r="G70" s="86" t="s">
        <v>53</v>
      </c>
      <c r="H70" s="87"/>
      <c r="I70" s="88"/>
    </row>
    <row r="71" spans="7:9" ht="15" thickBot="1" x14ac:dyDescent="0.35">
      <c r="G71" s="79" t="s">
        <v>54</v>
      </c>
      <c r="H71" s="80"/>
      <c r="I71" s="81"/>
    </row>
    <row r="80" spans="7:9" ht="15" thickBot="1" x14ac:dyDescent="0.35"/>
    <row r="81" spans="1:9" ht="43.2" x14ac:dyDescent="0.3">
      <c r="A81" s="34" t="s">
        <v>43</v>
      </c>
      <c r="B81" s="34" t="s">
        <v>55</v>
      </c>
      <c r="C81" s="34" t="s">
        <v>45</v>
      </c>
      <c r="D81" s="34" t="s">
        <v>46</v>
      </c>
      <c r="E81" s="34" t="s">
        <v>47</v>
      </c>
      <c r="F81" s="2"/>
      <c r="G81" s="35" t="s">
        <v>48</v>
      </c>
      <c r="H81" s="36">
        <f>COUNT(B82:B104)</f>
        <v>4</v>
      </c>
    </row>
    <row r="82" spans="1:9" x14ac:dyDescent="0.3">
      <c r="A82">
        <v>1</v>
      </c>
      <c r="B82">
        <v>99</v>
      </c>
      <c r="C82">
        <f>(A82-1)/$H$81</f>
        <v>0</v>
      </c>
      <c r="D82">
        <f>_xlfn.NORM.DIST(B82,$H$83,$H$84,1)</f>
        <v>8.9766673384735457E-2</v>
      </c>
      <c r="E82">
        <f>ABS(C82-D82)</f>
        <v>8.9766673384735457E-2</v>
      </c>
      <c r="G82" s="37"/>
      <c r="H82" s="23"/>
    </row>
    <row r="83" spans="1:9" x14ac:dyDescent="0.3">
      <c r="A83">
        <v>2</v>
      </c>
      <c r="B83">
        <v>124</v>
      </c>
      <c r="C83">
        <f>(A83-1)/$H$81</f>
        <v>0.25</v>
      </c>
      <c r="D83">
        <f>_xlfn.NORM.DIST(B83,$H$83,$H$84,1)</f>
        <v>0.46040171838751265</v>
      </c>
      <c r="E83">
        <f>ABS(C83-D83)</f>
        <v>0.21040171838751265</v>
      </c>
      <c r="G83" s="37" t="s">
        <v>11</v>
      </c>
      <c r="H83" s="23">
        <f>AVERAGE(B82:B104)</f>
        <v>126</v>
      </c>
    </row>
    <row r="84" spans="1:9" ht="15" thickBot="1" x14ac:dyDescent="0.35">
      <c r="A84">
        <v>3</v>
      </c>
      <c r="B84">
        <v>135</v>
      </c>
      <c r="C84">
        <f>(A84-1)/$H$81</f>
        <v>0.5</v>
      </c>
      <c r="D84">
        <f>_xlfn.NORM.DIST(B84,$H$83,$H$84,1)</f>
        <v>0.67270604912762555</v>
      </c>
      <c r="E84">
        <f>ABS(C84-D84)</f>
        <v>0.17270604912762555</v>
      </c>
      <c r="G84" s="38" t="s">
        <v>49</v>
      </c>
      <c r="H84" s="21">
        <f>_xlfn.STDEV.S(B82:B104)</f>
        <v>20.11632835948615</v>
      </c>
    </row>
    <row r="85" spans="1:9" x14ac:dyDescent="0.3">
      <c r="A85">
        <v>4</v>
      </c>
      <c r="B85">
        <v>146</v>
      </c>
      <c r="C85">
        <f>(A85-1)/$H$81</f>
        <v>0.75</v>
      </c>
      <c r="D85">
        <f>_xlfn.NORM.DIST(B85,$H$83,$H$84,1)</f>
        <v>0.83994143610457472</v>
      </c>
      <c r="E85">
        <f>ABS(C85-D85)</f>
        <v>8.9941436104574723E-2</v>
      </c>
    </row>
    <row r="87" spans="1:9" ht="15" thickBot="1" x14ac:dyDescent="0.35"/>
    <row r="88" spans="1:9" x14ac:dyDescent="0.3">
      <c r="G88" s="82" t="s">
        <v>50</v>
      </c>
      <c r="H88" s="83"/>
      <c r="I88" s="84"/>
    </row>
    <row r="89" spans="1:9" ht="15" thickBot="1" x14ac:dyDescent="0.35">
      <c r="G89" s="79">
        <f>MAX(E82:E104)</f>
        <v>0.21040171838751265</v>
      </c>
      <c r="H89" s="80"/>
      <c r="I89" s="81"/>
    </row>
    <row r="91" spans="1:9" ht="15" thickBot="1" x14ac:dyDescent="0.35"/>
    <row r="92" spans="1:9" x14ac:dyDescent="0.3">
      <c r="G92" s="82" t="s">
        <v>51</v>
      </c>
      <c r="H92" s="83"/>
      <c r="I92" s="39" t="s">
        <v>52</v>
      </c>
    </row>
    <row r="93" spans="1:9" ht="15" thickBot="1" x14ac:dyDescent="0.35">
      <c r="G93" s="79">
        <v>0.62390000000000001</v>
      </c>
      <c r="H93" s="80"/>
      <c r="I93" s="81"/>
    </row>
    <row r="95" spans="1:9" ht="15" thickBot="1" x14ac:dyDescent="0.35"/>
    <row r="96" spans="1:9" x14ac:dyDescent="0.3">
      <c r="G96" s="82" t="s">
        <v>53</v>
      </c>
      <c r="H96" s="83"/>
      <c r="I96" s="84"/>
    </row>
    <row r="97" spans="7:9" ht="15" thickBot="1" x14ac:dyDescent="0.35">
      <c r="G97" s="79" t="s">
        <v>54</v>
      </c>
      <c r="H97" s="80"/>
      <c r="I97" s="81"/>
    </row>
  </sheetData>
  <autoFilter ref="A81:E95" xr:uid="{3D304371-56C1-40F0-B1EC-28CDB3749703}">
    <sortState xmlns:xlrd2="http://schemas.microsoft.com/office/spreadsheetml/2017/richdata2" ref="A82:E95">
      <sortCondition ref="B81:B95"/>
    </sortState>
  </autoFilter>
  <mergeCells count="20">
    <mergeCell ref="G70:I70"/>
    <mergeCell ref="A1:F1"/>
    <mergeCell ref="I4:K5"/>
    <mergeCell ref="N4:P5"/>
    <mergeCell ref="I20:K22"/>
    <mergeCell ref="N20:P20"/>
    <mergeCell ref="N21:P21"/>
    <mergeCell ref="N22:P23"/>
    <mergeCell ref="A53:C53"/>
    <mergeCell ref="G62:I62"/>
    <mergeCell ref="G63:I63"/>
    <mergeCell ref="G66:H66"/>
    <mergeCell ref="G67:I67"/>
    <mergeCell ref="G97:I97"/>
    <mergeCell ref="G71:I71"/>
    <mergeCell ref="G88:I88"/>
    <mergeCell ref="G89:I89"/>
    <mergeCell ref="G92:H92"/>
    <mergeCell ref="G93:I93"/>
    <mergeCell ref="G96:I9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 t-Test C</vt:lpstr>
      <vt:lpstr> t-Test C cutted</vt:lpstr>
      <vt:lpstr>t-Test B</vt:lpstr>
      <vt:lpstr>t-Test B (24h)</vt:lpstr>
      <vt:lpstr>t-Test B 4days cell growth</vt:lpstr>
      <vt:lpstr>t-Test 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Krecsir</dc:creator>
  <cp:lastModifiedBy>Andreas Krecsir</cp:lastModifiedBy>
  <dcterms:created xsi:type="dcterms:W3CDTF">2021-11-12T20:28:43Z</dcterms:created>
  <dcterms:modified xsi:type="dcterms:W3CDTF">2022-02-12T21:29:33Z</dcterms:modified>
</cp:coreProperties>
</file>